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80" windowWidth="18960" windowHeight="11700" firstSheet="4" activeTab="14"/>
  </bookViews>
  <sheets>
    <sheet name="مصارف عام" sheetId="1" r:id="rId1"/>
    <sheet name="مصارف خاص" sheetId="2" r:id="rId2"/>
    <sheet name="تأمين عام" sheetId="3" r:id="rId3"/>
    <sheet name="تأمين خاص" sheetId="4" r:id="rId4"/>
    <sheet name="Sheet1" sheetId="5" r:id="rId5"/>
    <sheet name="Sheet2" sheetId="6" r:id="rId6"/>
    <sheet name="Sheet3" sheetId="7" r:id="rId7"/>
    <sheet name="Sheet4" sheetId="8" r:id="rId8"/>
    <sheet name="Sheet5" sheetId="9" r:id="rId9"/>
    <sheet name="Sheet6" sheetId="10" r:id="rId10"/>
    <sheet name="Sheet7" sheetId="11" r:id="rId11"/>
    <sheet name="Sheet8" sheetId="12" r:id="rId12"/>
    <sheet name="Sheet9" sheetId="13" r:id="rId13"/>
    <sheet name="Sheet10" sheetId="14" r:id="rId14"/>
    <sheet name="Sheet11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calcPr calcId="144525"/>
</workbook>
</file>

<file path=xl/calcChain.xml><?xml version="1.0" encoding="utf-8"?>
<calcChain xmlns="http://schemas.openxmlformats.org/spreadsheetml/2006/main">
  <c r="F31" i="15" l="1"/>
  <c r="C31" i="15"/>
  <c r="F30" i="15"/>
  <c r="C30" i="15"/>
  <c r="F29" i="15"/>
  <c r="C29" i="15"/>
  <c r="F28" i="15"/>
  <c r="C28" i="15"/>
  <c r="F27" i="15"/>
  <c r="C27" i="15"/>
  <c r="F26" i="15"/>
  <c r="C26" i="15"/>
  <c r="F25" i="15"/>
  <c r="C25" i="15"/>
  <c r="F24" i="15"/>
  <c r="C24" i="15"/>
  <c r="F23" i="15"/>
  <c r="C23" i="15"/>
  <c r="F22" i="15"/>
  <c r="C22" i="15"/>
  <c r="F21" i="15"/>
  <c r="C21" i="15"/>
  <c r="F20" i="15"/>
  <c r="C20" i="15"/>
  <c r="F19" i="15"/>
  <c r="C19" i="15"/>
  <c r="F18" i="15"/>
  <c r="C18" i="15"/>
  <c r="F17" i="15"/>
  <c r="C17" i="15"/>
  <c r="F16" i="15"/>
  <c r="C16" i="15"/>
  <c r="F15" i="15"/>
  <c r="C15" i="15"/>
  <c r="F14" i="15"/>
  <c r="C14" i="15"/>
  <c r="F13" i="15"/>
  <c r="C13" i="15"/>
  <c r="C33" i="15" s="1"/>
  <c r="F12" i="15"/>
  <c r="C12" i="15"/>
  <c r="F11" i="15"/>
  <c r="C11" i="15"/>
  <c r="F10" i="15"/>
  <c r="C10" i="15"/>
  <c r="F9" i="15"/>
  <c r="C9" i="15"/>
  <c r="F8" i="15"/>
  <c r="C8" i="15"/>
  <c r="F7" i="15"/>
  <c r="C7" i="15"/>
  <c r="F6" i="15"/>
  <c r="C6" i="15"/>
  <c r="F5" i="15"/>
  <c r="C5" i="15"/>
  <c r="F31" i="14"/>
  <c r="C31" i="14"/>
  <c r="F30" i="14"/>
  <c r="C30" i="14"/>
  <c r="F29" i="14"/>
  <c r="C29" i="14"/>
  <c r="F28" i="14"/>
  <c r="C28" i="14"/>
  <c r="F27" i="14"/>
  <c r="C27" i="14"/>
  <c r="F26" i="14"/>
  <c r="C26" i="14"/>
  <c r="F25" i="14"/>
  <c r="C25" i="14"/>
  <c r="F24" i="14"/>
  <c r="C24" i="14"/>
  <c r="F23" i="14"/>
  <c r="C23" i="14"/>
  <c r="F22" i="14"/>
  <c r="C22" i="14"/>
  <c r="F21" i="14"/>
  <c r="C21" i="14"/>
  <c r="F20" i="14"/>
  <c r="C20" i="14"/>
  <c r="F19" i="14"/>
  <c r="C19" i="14"/>
  <c r="F18" i="14"/>
  <c r="C18" i="14"/>
  <c r="F17" i="14"/>
  <c r="C17" i="14"/>
  <c r="F16" i="14"/>
  <c r="C16" i="14"/>
  <c r="F15" i="14"/>
  <c r="C15" i="14"/>
  <c r="F14" i="14"/>
  <c r="C14" i="14"/>
  <c r="F13" i="14"/>
  <c r="C13" i="14"/>
  <c r="F12" i="14"/>
  <c r="C12" i="14"/>
  <c r="F11" i="14"/>
  <c r="C11" i="14"/>
  <c r="F10" i="14"/>
  <c r="C10" i="14"/>
  <c r="F9" i="14"/>
  <c r="C9" i="14"/>
  <c r="F8" i="14"/>
  <c r="C8" i="14"/>
  <c r="F7" i="14"/>
  <c r="C7" i="14"/>
  <c r="F6" i="14"/>
  <c r="C6" i="14"/>
  <c r="F5" i="14"/>
  <c r="C5" i="14"/>
  <c r="F31" i="13"/>
  <c r="C31" i="13"/>
  <c r="F30" i="13"/>
  <c r="C30" i="13"/>
  <c r="F29" i="13"/>
  <c r="C29" i="13"/>
  <c r="F28" i="13"/>
  <c r="C28" i="13"/>
  <c r="F27" i="13"/>
  <c r="C27" i="13"/>
  <c r="F26" i="13"/>
  <c r="C26" i="13"/>
  <c r="F25" i="13"/>
  <c r="C25" i="13"/>
  <c r="F24" i="13"/>
  <c r="C24" i="13"/>
  <c r="F23" i="13"/>
  <c r="C23" i="13"/>
  <c r="F22" i="13"/>
  <c r="C22" i="13"/>
  <c r="F21" i="13"/>
  <c r="C21" i="13"/>
  <c r="F20" i="13"/>
  <c r="C20" i="13"/>
  <c r="F19" i="13"/>
  <c r="C19" i="13"/>
  <c r="F18" i="13"/>
  <c r="C18" i="13"/>
  <c r="F17" i="13"/>
  <c r="C17" i="13"/>
  <c r="F16" i="13"/>
  <c r="C16" i="13"/>
  <c r="F15" i="13"/>
  <c r="C15" i="13"/>
  <c r="F14" i="13"/>
  <c r="C14" i="13"/>
  <c r="F13" i="13"/>
  <c r="C13" i="13"/>
  <c r="F12" i="13"/>
  <c r="C12" i="13"/>
  <c r="F11" i="13"/>
  <c r="C11" i="13"/>
  <c r="F10" i="13"/>
  <c r="C10" i="13"/>
  <c r="F9" i="13"/>
  <c r="C9" i="13"/>
  <c r="F8" i="13"/>
  <c r="C8" i="13"/>
  <c r="F7" i="13"/>
  <c r="C7" i="13"/>
  <c r="F6" i="13"/>
  <c r="C6" i="13"/>
  <c r="F5" i="13"/>
  <c r="C5" i="13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E33" i="12"/>
  <c r="C34" i="12" s="1"/>
  <c r="F32" i="12"/>
  <c r="F31" i="12"/>
  <c r="C31" i="12"/>
  <c r="F30" i="12"/>
  <c r="C30" i="12"/>
  <c r="C46" i="12" s="1"/>
  <c r="F29" i="12"/>
  <c r="C29" i="12"/>
  <c r="F28" i="12"/>
  <c r="C28" i="12"/>
  <c r="F27" i="12"/>
  <c r="C27" i="12"/>
  <c r="C42" i="12" s="1"/>
  <c r="F26" i="12"/>
  <c r="C26" i="12"/>
  <c r="C43" i="12" s="1"/>
  <c r="F25" i="12"/>
  <c r="C25" i="12"/>
  <c r="F24" i="12"/>
  <c r="C24" i="12"/>
  <c r="F23" i="12"/>
  <c r="C49" i="12" s="1"/>
  <c r="C23" i="12"/>
  <c r="F22" i="12"/>
  <c r="C22" i="12"/>
  <c r="F21" i="12"/>
  <c r="C21" i="12"/>
  <c r="F20" i="12"/>
  <c r="C20" i="12"/>
  <c r="F19" i="12"/>
  <c r="C19" i="12"/>
  <c r="F18" i="12"/>
  <c r="C18" i="12"/>
  <c r="F17" i="12"/>
  <c r="C17" i="12"/>
  <c r="F16" i="12"/>
  <c r="C16" i="12"/>
  <c r="F15" i="12"/>
  <c r="C15" i="12"/>
  <c r="F14" i="12"/>
  <c r="C14" i="12"/>
  <c r="F13" i="12"/>
  <c r="C50" i="12" s="1"/>
  <c r="C13" i="12"/>
  <c r="C33" i="12" s="1"/>
  <c r="F12" i="12"/>
  <c r="C12" i="12"/>
  <c r="F11" i="12"/>
  <c r="C11" i="12"/>
  <c r="F10" i="12"/>
  <c r="C51" i="12" s="1"/>
  <c r="C10" i="12"/>
  <c r="D45" i="12" s="1"/>
  <c r="F9" i="12"/>
  <c r="C9" i="12"/>
  <c r="F8" i="12"/>
  <c r="C8" i="12"/>
  <c r="D48" i="12" s="1"/>
  <c r="F7" i="12"/>
  <c r="C7" i="12"/>
  <c r="F6" i="12"/>
  <c r="C6" i="12"/>
  <c r="F5" i="12"/>
  <c r="C5" i="12"/>
  <c r="F31" i="11"/>
  <c r="C31" i="11"/>
  <c r="F30" i="11"/>
  <c r="C30" i="11"/>
  <c r="F29" i="11"/>
  <c r="C29" i="11"/>
  <c r="F28" i="11"/>
  <c r="C28" i="11"/>
  <c r="F27" i="11"/>
  <c r="C27" i="11"/>
  <c r="F26" i="11"/>
  <c r="C26" i="11"/>
  <c r="F25" i="11"/>
  <c r="C25" i="11"/>
  <c r="F24" i="11"/>
  <c r="C24" i="11"/>
  <c r="F23" i="11"/>
  <c r="C23" i="11"/>
  <c r="F22" i="11"/>
  <c r="C22" i="11"/>
  <c r="F21" i="11"/>
  <c r="C21" i="11"/>
  <c r="F20" i="11"/>
  <c r="C20" i="11"/>
  <c r="F19" i="11"/>
  <c r="C19" i="11"/>
  <c r="F18" i="11"/>
  <c r="C18" i="11"/>
  <c r="F17" i="11"/>
  <c r="C17" i="11"/>
  <c r="F16" i="11"/>
  <c r="C16" i="11"/>
  <c r="F15" i="11"/>
  <c r="C15" i="11"/>
  <c r="F14" i="11"/>
  <c r="C14" i="11"/>
  <c r="F13" i="11"/>
  <c r="C13" i="11"/>
  <c r="F12" i="11"/>
  <c r="C12" i="11"/>
  <c r="F11" i="11"/>
  <c r="C11" i="11"/>
  <c r="F10" i="11"/>
  <c r="C10" i="11"/>
  <c r="F9" i="11"/>
  <c r="C9" i="11"/>
  <c r="F8" i="11"/>
  <c r="C8" i="11"/>
  <c r="F7" i="11"/>
  <c r="C7" i="11"/>
  <c r="F6" i="11"/>
  <c r="C6" i="11"/>
  <c r="F5" i="11"/>
  <c r="C5" i="11"/>
  <c r="F31" i="10"/>
  <c r="C31" i="10"/>
  <c r="F30" i="10"/>
  <c r="C30" i="10"/>
  <c r="C46" i="10" s="1"/>
  <c r="F29" i="10"/>
  <c r="C29" i="10"/>
  <c r="F28" i="10"/>
  <c r="C28" i="10"/>
  <c r="F27" i="10"/>
  <c r="E33" i="10" s="1"/>
  <c r="C27" i="10"/>
  <c r="C42" i="10" s="1"/>
  <c r="F26" i="10"/>
  <c r="C26" i="10"/>
  <c r="C43" i="10" s="1"/>
  <c r="F25" i="10"/>
  <c r="C25" i="10"/>
  <c r="F24" i="10"/>
  <c r="C24" i="10"/>
  <c r="F23" i="10"/>
  <c r="C49" i="10" s="1"/>
  <c r="C23" i="10"/>
  <c r="F22" i="10"/>
  <c r="C34" i="10" s="1"/>
  <c r="C22" i="10"/>
  <c r="F21" i="10"/>
  <c r="C21" i="10"/>
  <c r="F20" i="10"/>
  <c r="C20" i="10"/>
  <c r="F19" i="10"/>
  <c r="C19" i="10"/>
  <c r="F18" i="10"/>
  <c r="C18" i="10"/>
  <c r="F17" i="10"/>
  <c r="C17" i="10"/>
  <c r="F16" i="10"/>
  <c r="C16" i="10"/>
  <c r="F15" i="10"/>
  <c r="C15" i="10"/>
  <c r="F14" i="10"/>
  <c r="C14" i="10"/>
  <c r="F13" i="10"/>
  <c r="C41" i="10" s="1"/>
  <c r="C13" i="10"/>
  <c r="C33" i="10" s="1"/>
  <c r="F12" i="10"/>
  <c r="C12" i="10"/>
  <c r="F11" i="10"/>
  <c r="C11" i="10"/>
  <c r="F10" i="10"/>
  <c r="C51" i="10" s="1"/>
  <c r="C10" i="10"/>
  <c r="D45" i="10" s="1"/>
  <c r="F9" i="10"/>
  <c r="C9" i="10"/>
  <c r="F8" i="10"/>
  <c r="C8" i="10"/>
  <c r="D48" i="10" s="1"/>
  <c r="F7" i="10"/>
  <c r="C7" i="10"/>
  <c r="F6" i="10"/>
  <c r="C6" i="10"/>
  <c r="F5" i="10"/>
  <c r="C5" i="10"/>
  <c r="F31" i="9"/>
  <c r="C31" i="9"/>
  <c r="F30" i="9"/>
  <c r="C30" i="9"/>
  <c r="F29" i="9"/>
  <c r="C29" i="9"/>
  <c r="F28" i="9"/>
  <c r="C28" i="9"/>
  <c r="F27" i="9"/>
  <c r="C27" i="9"/>
  <c r="F26" i="9"/>
  <c r="C26" i="9"/>
  <c r="F25" i="9"/>
  <c r="C25" i="9"/>
  <c r="F24" i="9"/>
  <c r="C24" i="9"/>
  <c r="F23" i="9"/>
  <c r="C23" i="9"/>
  <c r="F22" i="9"/>
  <c r="C22" i="9"/>
  <c r="F21" i="9"/>
  <c r="C21" i="9"/>
  <c r="F20" i="9"/>
  <c r="C20" i="9"/>
  <c r="F19" i="9"/>
  <c r="C19" i="9"/>
  <c r="F18" i="9"/>
  <c r="C18" i="9"/>
  <c r="F17" i="9"/>
  <c r="C17" i="9"/>
  <c r="F16" i="9"/>
  <c r="C16" i="9"/>
  <c r="F15" i="9"/>
  <c r="C15" i="9"/>
  <c r="F14" i="9"/>
  <c r="C14" i="9"/>
  <c r="F13" i="9"/>
  <c r="C13" i="9"/>
  <c r="F12" i="9"/>
  <c r="C12" i="9"/>
  <c r="F11" i="9"/>
  <c r="C11" i="9"/>
  <c r="F10" i="9"/>
  <c r="C10" i="9"/>
  <c r="F9" i="9"/>
  <c r="C9" i="9"/>
  <c r="F8" i="9"/>
  <c r="C8" i="9"/>
  <c r="F7" i="9"/>
  <c r="C7" i="9"/>
  <c r="F6" i="9"/>
  <c r="C6" i="9"/>
  <c r="F5" i="9"/>
  <c r="C5" i="9"/>
  <c r="F30" i="8"/>
  <c r="C30" i="8"/>
  <c r="F29" i="8"/>
  <c r="C29" i="8"/>
  <c r="F28" i="8"/>
  <c r="C28" i="8"/>
  <c r="F27" i="8"/>
  <c r="C27" i="8"/>
  <c r="F26" i="8"/>
  <c r="C26" i="8"/>
  <c r="F25" i="8"/>
  <c r="C25" i="8"/>
  <c r="F24" i="8"/>
  <c r="C24" i="8"/>
  <c r="F23" i="8"/>
  <c r="C23" i="8"/>
  <c r="F22" i="8"/>
  <c r="C22" i="8"/>
  <c r="F21" i="8"/>
  <c r="C21" i="8"/>
  <c r="F20" i="8"/>
  <c r="C20" i="8"/>
  <c r="F19" i="8"/>
  <c r="C19" i="8"/>
  <c r="F18" i="8"/>
  <c r="C18" i="8"/>
  <c r="F17" i="8"/>
  <c r="C17" i="8"/>
  <c r="F16" i="8"/>
  <c r="C16" i="8"/>
  <c r="F15" i="8"/>
  <c r="C15" i="8"/>
  <c r="F14" i="8"/>
  <c r="C14" i="8"/>
  <c r="F13" i="8"/>
  <c r="C13" i="8"/>
  <c r="F12" i="8"/>
  <c r="C12" i="8"/>
  <c r="F11" i="8"/>
  <c r="C11" i="8"/>
  <c r="F10" i="8"/>
  <c r="C10" i="8"/>
  <c r="F9" i="8"/>
  <c r="C9" i="8"/>
  <c r="F8" i="8"/>
  <c r="C8" i="8"/>
  <c r="F7" i="8"/>
  <c r="C7" i="8"/>
  <c r="F6" i="8"/>
  <c r="C6" i="8"/>
  <c r="F5" i="8"/>
  <c r="C5" i="8"/>
  <c r="F4" i="8"/>
  <c r="C4" i="8"/>
  <c r="F27" i="7"/>
  <c r="C27" i="7"/>
  <c r="F26" i="7"/>
  <c r="C26" i="7"/>
  <c r="F25" i="7"/>
  <c r="C25" i="7"/>
  <c r="F24" i="7"/>
  <c r="C24" i="7"/>
  <c r="F23" i="7"/>
  <c r="C23" i="7"/>
  <c r="F22" i="7"/>
  <c r="C22" i="7"/>
  <c r="F21" i="7"/>
  <c r="C21" i="7"/>
  <c r="F20" i="7"/>
  <c r="C20" i="7"/>
  <c r="F19" i="7"/>
  <c r="C19" i="7"/>
  <c r="F18" i="7"/>
  <c r="C18" i="7"/>
  <c r="F17" i="7"/>
  <c r="C17" i="7"/>
  <c r="F16" i="7"/>
  <c r="C16" i="7"/>
  <c r="F15" i="7"/>
  <c r="C15" i="7"/>
  <c r="F14" i="7"/>
  <c r="C14" i="7"/>
  <c r="F13" i="7"/>
  <c r="C13" i="7"/>
  <c r="F12" i="7"/>
  <c r="C12" i="7"/>
  <c r="F11" i="7"/>
  <c r="C11" i="7"/>
  <c r="F10" i="7"/>
  <c r="C10" i="7"/>
  <c r="F9" i="7"/>
  <c r="C9" i="7"/>
  <c r="F8" i="7"/>
  <c r="C8" i="7"/>
  <c r="F7" i="7"/>
  <c r="C7" i="7"/>
  <c r="F6" i="7"/>
  <c r="C6" i="7"/>
  <c r="F5" i="7"/>
  <c r="C5" i="7"/>
  <c r="F4" i="7"/>
  <c r="C4" i="7"/>
  <c r="F27" i="6"/>
  <c r="C27" i="6"/>
  <c r="F26" i="6"/>
  <c r="C26" i="6"/>
  <c r="F25" i="6"/>
  <c r="C25" i="6"/>
  <c r="F24" i="6"/>
  <c r="C24" i="6"/>
  <c r="F23" i="6"/>
  <c r="C23" i="6"/>
  <c r="F22" i="6"/>
  <c r="C22" i="6"/>
  <c r="F21" i="6"/>
  <c r="C21" i="6"/>
  <c r="F20" i="6"/>
  <c r="C20" i="6"/>
  <c r="F19" i="6"/>
  <c r="C19" i="6"/>
  <c r="F18" i="6"/>
  <c r="C18" i="6"/>
  <c r="F17" i="6"/>
  <c r="C17" i="6"/>
  <c r="F16" i="6"/>
  <c r="C16" i="6"/>
  <c r="F15" i="6"/>
  <c r="C15" i="6"/>
  <c r="F14" i="6"/>
  <c r="C14" i="6"/>
  <c r="F13" i="6"/>
  <c r="C13" i="6"/>
  <c r="F12" i="6"/>
  <c r="C12" i="6"/>
  <c r="F11" i="6"/>
  <c r="C11" i="6"/>
  <c r="F10" i="6"/>
  <c r="C10" i="6"/>
  <c r="F9" i="6"/>
  <c r="C9" i="6"/>
  <c r="F8" i="6"/>
  <c r="C8" i="6"/>
  <c r="F7" i="6"/>
  <c r="C7" i="6"/>
  <c r="F6" i="6"/>
  <c r="C6" i="6"/>
  <c r="F5" i="6"/>
  <c r="C5" i="6"/>
  <c r="F4" i="6"/>
  <c r="C4" i="6"/>
  <c r="F30" i="5"/>
  <c r="C30" i="5"/>
  <c r="F29" i="5"/>
  <c r="C29" i="5"/>
  <c r="F28" i="5"/>
  <c r="C28" i="5"/>
  <c r="F27" i="5"/>
  <c r="C27" i="5"/>
  <c r="F26" i="5"/>
  <c r="C26" i="5"/>
  <c r="F25" i="5"/>
  <c r="C25" i="5"/>
  <c r="F24" i="5"/>
  <c r="C24" i="5"/>
  <c r="F23" i="5"/>
  <c r="C23" i="5"/>
  <c r="F22" i="5"/>
  <c r="C22" i="5"/>
  <c r="F21" i="5"/>
  <c r="C21" i="5"/>
  <c r="F20" i="5"/>
  <c r="C20" i="5"/>
  <c r="F19" i="5"/>
  <c r="C19" i="5"/>
  <c r="F18" i="5"/>
  <c r="C18" i="5"/>
  <c r="F17" i="5"/>
  <c r="C17" i="5"/>
  <c r="F16" i="5"/>
  <c r="C16" i="5"/>
  <c r="F15" i="5"/>
  <c r="C15" i="5"/>
  <c r="F14" i="5"/>
  <c r="C14" i="5"/>
  <c r="F13" i="5"/>
  <c r="C13" i="5"/>
  <c r="F12" i="5"/>
  <c r="C12" i="5"/>
  <c r="F11" i="5"/>
  <c r="C11" i="5"/>
  <c r="F10" i="5"/>
  <c r="C10" i="5"/>
  <c r="F9" i="5"/>
  <c r="C9" i="5"/>
  <c r="F8" i="5"/>
  <c r="C8" i="5"/>
  <c r="F7" i="5"/>
  <c r="C7" i="5"/>
  <c r="F6" i="5"/>
  <c r="C6" i="5"/>
  <c r="F5" i="5"/>
  <c r="C5" i="5"/>
  <c r="F4" i="5"/>
  <c r="C4" i="5"/>
  <c r="C40" i="12" l="1"/>
  <c r="C41" i="12"/>
  <c r="D44" i="12"/>
  <c r="C47" i="12"/>
  <c r="C40" i="10"/>
  <c r="D44" i="10"/>
  <c r="C50" i="10"/>
  <c r="C47" i="10"/>
  <c r="F29" i="4" l="1"/>
  <c r="C29" i="4"/>
  <c r="F28" i="4"/>
  <c r="C28" i="4"/>
  <c r="F27" i="4"/>
  <c r="C27" i="4"/>
  <c r="F26" i="4"/>
  <c r="C26" i="4"/>
  <c r="F25" i="4"/>
  <c r="C25" i="4"/>
  <c r="F24" i="4"/>
  <c r="C24" i="4"/>
  <c r="F23" i="4"/>
  <c r="C23" i="4"/>
  <c r="F22" i="4"/>
  <c r="C22" i="4"/>
  <c r="F21" i="4"/>
  <c r="C21" i="4"/>
  <c r="F20" i="4"/>
  <c r="C20" i="4"/>
  <c r="F19" i="4"/>
  <c r="C19" i="4"/>
  <c r="F18" i="4"/>
  <c r="C18" i="4"/>
  <c r="F17" i="4"/>
  <c r="C17" i="4"/>
  <c r="F16" i="4"/>
  <c r="C16" i="4"/>
  <c r="F15" i="4"/>
  <c r="C15" i="4"/>
  <c r="F14" i="4"/>
  <c r="C14" i="4"/>
  <c r="F13" i="4"/>
  <c r="C13" i="4"/>
  <c r="F12" i="4"/>
  <c r="C12" i="4"/>
  <c r="F11" i="4"/>
  <c r="C11" i="4"/>
  <c r="F10" i="4"/>
  <c r="C10" i="4"/>
  <c r="F9" i="4"/>
  <c r="C9" i="4"/>
  <c r="F8" i="4"/>
  <c r="C8" i="4"/>
  <c r="F7" i="4"/>
  <c r="C7" i="4"/>
  <c r="F6" i="4"/>
  <c r="C6" i="4"/>
  <c r="F5" i="4"/>
  <c r="C5" i="4"/>
  <c r="F4" i="4"/>
  <c r="C4" i="4"/>
  <c r="F29" i="3"/>
  <c r="C29" i="3"/>
  <c r="F28" i="3"/>
  <c r="C28" i="3"/>
  <c r="F27" i="3"/>
  <c r="C27" i="3"/>
  <c r="F26" i="3"/>
  <c r="C26" i="3"/>
  <c r="F25" i="3"/>
  <c r="C25" i="3"/>
  <c r="F24" i="3"/>
  <c r="C24" i="3"/>
  <c r="F23" i="3"/>
  <c r="C23" i="3"/>
  <c r="F22" i="3"/>
  <c r="C22" i="3"/>
  <c r="F21" i="3"/>
  <c r="C21" i="3"/>
  <c r="F20" i="3"/>
  <c r="C20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12" i="3"/>
  <c r="F11" i="3"/>
  <c r="C11" i="3"/>
  <c r="F10" i="3"/>
  <c r="C10" i="3"/>
  <c r="F9" i="3"/>
  <c r="C9" i="3"/>
  <c r="F8" i="3"/>
  <c r="C8" i="3"/>
  <c r="F7" i="3"/>
  <c r="C7" i="3"/>
  <c r="F6" i="3"/>
  <c r="C6" i="3"/>
  <c r="F5" i="3"/>
  <c r="C5" i="3"/>
  <c r="F4" i="3"/>
  <c r="C4" i="3"/>
  <c r="F29" i="2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F13" i="2"/>
  <c r="C13" i="2"/>
  <c r="F12" i="2"/>
  <c r="C12" i="2"/>
  <c r="F11" i="2"/>
  <c r="C11" i="2"/>
  <c r="F10" i="2"/>
  <c r="C10" i="2"/>
  <c r="F9" i="2"/>
  <c r="C9" i="2"/>
  <c r="F8" i="2"/>
  <c r="C8" i="2"/>
  <c r="F7" i="2"/>
  <c r="C7" i="2"/>
  <c r="F6" i="2"/>
  <c r="C6" i="2"/>
  <c r="F5" i="2"/>
  <c r="C5" i="2"/>
  <c r="F4" i="2"/>
  <c r="C4" i="2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C5" i="1"/>
  <c r="F4" i="1"/>
  <c r="C4" i="1"/>
</calcChain>
</file>

<file path=xl/sharedStrings.xml><?xml version="1.0" encoding="utf-8"?>
<sst xmlns="http://schemas.openxmlformats.org/spreadsheetml/2006/main" count="967" uniqueCount="263">
  <si>
    <t>ا- أجمالي المبالغ</t>
  </si>
  <si>
    <t>ألف دينار</t>
  </si>
  <si>
    <t>تسلسل</t>
  </si>
  <si>
    <t>المفــــــــــــــــــــــــردات</t>
  </si>
  <si>
    <t>المبلـــــــــغ</t>
  </si>
  <si>
    <t>راس المال المدفوع</t>
  </si>
  <si>
    <t>الاصول الاخرى</t>
  </si>
  <si>
    <t>الاحتياطيات (بضمنها رصيد الارباح والخسائر)</t>
  </si>
  <si>
    <t>راس المال المستخدم (1700+2600+2700)=1100</t>
  </si>
  <si>
    <t>حق الملكيه(100+200)</t>
  </si>
  <si>
    <t>مجموع جانب الاصول (1700+2500+2700)=1400</t>
  </si>
  <si>
    <t>قروض طويله الاجل</t>
  </si>
  <si>
    <t>رسم الخدمه المحتسب</t>
  </si>
  <si>
    <t>تخصيصات طويله الاجل</t>
  </si>
  <si>
    <t>العمولات</t>
  </si>
  <si>
    <t>ودائع ثابته</t>
  </si>
  <si>
    <t>الايرادات الاخرى</t>
  </si>
  <si>
    <t>ودائع توفير</t>
  </si>
  <si>
    <t>قيمة الإنتاج الكلي بسعر السوق (3000+3100+32000)</t>
  </si>
  <si>
    <t>ودائع جاريه</t>
  </si>
  <si>
    <t>الاستخدامات الوسيطه</t>
  </si>
  <si>
    <t>ودائع اخرى</t>
  </si>
  <si>
    <t>القيمة المضافة الإجمالية بسعر السوق (3300-3400)</t>
  </si>
  <si>
    <t>احتياطيات عمليات التامين</t>
  </si>
  <si>
    <t>الضرائب غير المباشرة</t>
  </si>
  <si>
    <t>رأس المال المتاح (من 300 إلى 1000)</t>
  </si>
  <si>
    <t>الاعانات</t>
  </si>
  <si>
    <t>الاوراق النقديه والمسكوكات المصدرة</t>
  </si>
  <si>
    <t>القيمة المضافة الإجمالية بالكلفة (3500-3600+3700)</t>
  </si>
  <si>
    <t>الخصوم المتداوله الاخرى</t>
  </si>
  <si>
    <t>الاندثارات السنويه</t>
  </si>
  <si>
    <t>مجموع جانب الخصوم (1100+1200+1300)</t>
  </si>
  <si>
    <t>صافي القيمه المضافه بالكلفه (3800-3900)</t>
  </si>
  <si>
    <t>اجمالي الاصول الثابته</t>
  </si>
  <si>
    <t>صافي التحويلات الجاريه</t>
  </si>
  <si>
    <t>الاندثارات المتراكمه</t>
  </si>
  <si>
    <t>دخل عوامل الانتاج (4000+4100)</t>
  </si>
  <si>
    <t>صافي الاصول الثابته(1500-1600)</t>
  </si>
  <si>
    <t>أ- صافي الربح أو الخسارة</t>
  </si>
  <si>
    <t>القروض</t>
  </si>
  <si>
    <t>1- الأرباح المحتجزة</t>
  </si>
  <si>
    <t>سبائك الذهب والفضه</t>
  </si>
  <si>
    <t>2- حصة الخزينة</t>
  </si>
  <si>
    <t>الاستثمارات الماليه</t>
  </si>
  <si>
    <t>3- حصة العاملين</t>
  </si>
  <si>
    <t>السلف والسندات المخصومه</t>
  </si>
  <si>
    <t>ب ــ الرواتب والاجور</t>
  </si>
  <si>
    <t>حسابات جاريه لدى المصارف</t>
  </si>
  <si>
    <t>ج ــ صافي الفوائد المدفوعه</t>
  </si>
  <si>
    <t>نقديه في الصندوق</t>
  </si>
  <si>
    <t>د ــ ايجارات الاراضي</t>
  </si>
  <si>
    <t>الاصول المتداوله الاخرى</t>
  </si>
  <si>
    <t>صافي القيمه المضافه بسعر السوق (3500-3900)</t>
  </si>
  <si>
    <t>راس المال العامل (من 1800 الى 2400)</t>
  </si>
  <si>
    <t>تعويضات المشتغلين (4223أ3+4240ب)</t>
  </si>
  <si>
    <t>صافي راس المال العامل =2500-(1200+1300)</t>
  </si>
  <si>
    <t>فائض العمليات(4000-4400)</t>
  </si>
  <si>
    <t>تحليل مؤشرات مجموع نشاط المصارف القطاع العام لسنة 2013</t>
  </si>
  <si>
    <t>التسلسل</t>
  </si>
  <si>
    <t>المفـــــــــــــــــــــــــــــــــــــــــــــــــــــــــــــــــــــــــــــــــــــــــــــــــــــــــــــــردات</t>
  </si>
  <si>
    <t>المفــــــــــــــــــــــــــــــــــــــــــــــــــــــــــــــــــــــــــــــــــــــــــــــــــــــــــــــــــــــــردات</t>
  </si>
  <si>
    <t>الاحتياطيات (يضمنها رصيد الأرباح والخسائر)</t>
  </si>
  <si>
    <t>حق الملكية(100+200)</t>
  </si>
  <si>
    <t>مجموع جانب الأصول (1700+2500+2700)=1400</t>
  </si>
  <si>
    <t>قروض طويلة الأجل</t>
  </si>
  <si>
    <t>رسم ألخدمه المحتسب</t>
  </si>
  <si>
    <t>تخصيصات طويلة الأجل</t>
  </si>
  <si>
    <t>ودائع ثابتة</t>
  </si>
  <si>
    <t>الإيرادات الأخرى</t>
  </si>
  <si>
    <t>الاستخدامات الوسيطة</t>
  </si>
  <si>
    <t>ودائع أخرى</t>
  </si>
  <si>
    <t>الإعانات</t>
  </si>
  <si>
    <t>الأوراق النقدية والمسكوكات المصدرة</t>
  </si>
  <si>
    <t>الخصوم المتداولة الاخرى</t>
  </si>
  <si>
    <t>صافي القيمة المضافة بالكلفة (3800-3900)</t>
  </si>
  <si>
    <t>إجمالي الأصول الثابتة</t>
  </si>
  <si>
    <t>صافي التحويلات الجارية</t>
  </si>
  <si>
    <t>الاندثارات المتراكمة</t>
  </si>
  <si>
    <t>دخل عوامل الإنتاج (4000+4100)</t>
  </si>
  <si>
    <t>صافي الأصول الثابتة(1500-1600)</t>
  </si>
  <si>
    <t>سبائك الذهب والفضة</t>
  </si>
  <si>
    <t>الاستثمارات المالية</t>
  </si>
  <si>
    <t>السلف والسندات المخصومة</t>
  </si>
  <si>
    <t>الرواتب والأجور</t>
  </si>
  <si>
    <t xml:space="preserve"> صافي الفوائد المدفوعة</t>
  </si>
  <si>
    <t>نقدية في الصندوق</t>
  </si>
  <si>
    <t>صافي إيجارات الأراضي المدفوعة</t>
  </si>
  <si>
    <t>الأصول المتداولة الاخرى</t>
  </si>
  <si>
    <t>صافي القيمة المضافة بسعر السوق (3500-3900)</t>
  </si>
  <si>
    <t>راس المال العامل (من 1800 إلى 2400)</t>
  </si>
  <si>
    <t>تعويضات المشتغلين (4223+4240)</t>
  </si>
  <si>
    <t>تحليل مؤشرات مجموع نشاط المصارف القطاع الخاص لسنة 2013</t>
  </si>
  <si>
    <t>المفـــــــــــــــــــــــردات</t>
  </si>
  <si>
    <t>الأصول الأخرى</t>
  </si>
  <si>
    <t>الخصوم المتداولة الأخرى</t>
  </si>
  <si>
    <t>الإندثارات السنوية</t>
  </si>
  <si>
    <t>الإندثارات المتراكمة</t>
  </si>
  <si>
    <t>الأصول المتداولة الأخرى</t>
  </si>
  <si>
    <t>تحليل مؤشرات مجموع نشاط التأمين / القطاع العام لسنة 2013</t>
  </si>
  <si>
    <t>تحليل مؤشرات مجموع نشاط التأمين / القطاع الخاص لسنة 2013</t>
  </si>
  <si>
    <t>تحليل مؤشرات مجموع القطاع الصناعي المختلط لسنة 2013</t>
  </si>
  <si>
    <t>أ-أجمالي المبالغ</t>
  </si>
  <si>
    <t>المبلــــــغ</t>
  </si>
  <si>
    <t>المبلـــــغ</t>
  </si>
  <si>
    <t>رأس المال المدفوع</t>
  </si>
  <si>
    <t>الأضافات السنوية للموجودات الثابتة</t>
  </si>
  <si>
    <t>الأرباح المحتجزة</t>
  </si>
  <si>
    <t>مخزون أول المدة</t>
  </si>
  <si>
    <t>أحتياطي أرتفاع أسعار الموجودات الثابتة</t>
  </si>
  <si>
    <t>بضاعة تحت الصنع وتامة الصنع</t>
  </si>
  <si>
    <t>حق الملكية (100+200+300)</t>
  </si>
  <si>
    <t>غيرها</t>
  </si>
  <si>
    <t>تخصيصات طويلة الاجل</t>
  </si>
  <si>
    <t>أيرادات النشاط الرئيسي</t>
  </si>
  <si>
    <t>أيرادات النشاط التجاري</t>
  </si>
  <si>
    <t>رأس المال المتاح = (400+500+600)</t>
  </si>
  <si>
    <t>أيرادات أخرى</t>
  </si>
  <si>
    <t>الخصوم المتداولة</t>
  </si>
  <si>
    <t>الإنتاج الكلي بسعر المنتج (2400+2500+2600)</t>
  </si>
  <si>
    <t>مجموع جانب الخصوم (700+800)</t>
  </si>
  <si>
    <t>الإستخدامات الوسيطة</t>
  </si>
  <si>
    <t>إجمالي الموجودات الثابتة</t>
  </si>
  <si>
    <t>القيمة المضافة الإجمالية بسعر المنتج (2700-2800)</t>
  </si>
  <si>
    <t>انشاءات تحت التنفيذ</t>
  </si>
  <si>
    <t>الضرائب الغير مباشرة</t>
  </si>
  <si>
    <t>صافي الاصول الثابتة (1000+1100-1200)</t>
  </si>
  <si>
    <t>القيمة المضافة الإجمالية بالكلفة (2900-3000+3100)</t>
  </si>
  <si>
    <t>مخزون اخر المدة</t>
  </si>
  <si>
    <t>أ - مستلزمات سلعية</t>
  </si>
  <si>
    <t>القيمة المضافة الصافية بالكلفة (3200-3300)</t>
  </si>
  <si>
    <t>ب- بضاعة تحت الصنع</t>
  </si>
  <si>
    <t>ج- بضاعة تامة الصنع</t>
  </si>
  <si>
    <t>دخل عوامل الإنتاج (3400+3500)</t>
  </si>
  <si>
    <t>د- بضاعة مشتراة بغرض البيع</t>
  </si>
  <si>
    <t>ه- مواد أخرى</t>
  </si>
  <si>
    <t>و- بضاعة بطريق الشحن</t>
  </si>
  <si>
    <t>الموجودات المتداولة الاخرى</t>
  </si>
  <si>
    <t>الاصول السائلة</t>
  </si>
  <si>
    <t>4- أرباح المساهمين</t>
  </si>
  <si>
    <t>رأس المال العامل (1400+1500+1600)</t>
  </si>
  <si>
    <t>ب- الرواتب والإجور</t>
  </si>
  <si>
    <t>صافي رأس المال العامل (1700-800)</t>
  </si>
  <si>
    <t>ج- صافي الفوائد المدفوعة</t>
  </si>
  <si>
    <t>د- صافي ايجارات الاراضي المدفوعة</t>
  </si>
  <si>
    <t>رأس المال المستخدم (1300+1800+1900)=700</t>
  </si>
  <si>
    <t>تعويضات المشتغلين(3614+3620 )</t>
  </si>
  <si>
    <t>مجموع جانب الاصول  (1300+1700+1900)=900</t>
  </si>
  <si>
    <t>فائض العمليات ( 3400-3700)</t>
  </si>
  <si>
    <t>تحليل مؤشرات مجموع النشاط التجاري المختلط لسنة 2013</t>
  </si>
  <si>
    <t>أ- أجمالي المبالغ</t>
  </si>
  <si>
    <t>المفــــــــــــــــــــــردات</t>
  </si>
  <si>
    <t>ايرادات النشاط الجاري</t>
  </si>
  <si>
    <t>حق الملكية (100+200)</t>
  </si>
  <si>
    <t>ايرادات اخرى</t>
  </si>
  <si>
    <t>كلفة البضاعة المباعة</t>
  </si>
  <si>
    <t>قيمة الإنتاج الكلي بسعر السوق(2200+2300-2400)</t>
  </si>
  <si>
    <t>رأس المال المتاح = (300+400+500)</t>
  </si>
  <si>
    <t>القيمة المضافة الاجمالية بسعر السوق (2500-2600)</t>
  </si>
  <si>
    <t>مجموع جانب الخصوم (600+700)</t>
  </si>
  <si>
    <t>القيمة المضافة الإجمالية بالكلفة (2700-2800+2900)</t>
  </si>
  <si>
    <t>الاندثارات السنوية</t>
  </si>
  <si>
    <t>صافي الاصول الثابتة (900+1000-1100)</t>
  </si>
  <si>
    <t>القيمة المضافة الصافية بالكلفة (3000-3100)</t>
  </si>
  <si>
    <t>دخل عوامل الإنتاج (3200+3300)</t>
  </si>
  <si>
    <t xml:space="preserve">ب- بضاعة مشتراة بغرض البيع </t>
  </si>
  <si>
    <t>ج - مواد اخرى</t>
  </si>
  <si>
    <t>د- بضائع بطريق الشحن</t>
  </si>
  <si>
    <t>رأس المال العامل (1300+1400+1500)</t>
  </si>
  <si>
    <t>صافي رأس المال العامل (1600-700)</t>
  </si>
  <si>
    <t>رأس المال المستخدم (1200+1700+1800) =600</t>
  </si>
  <si>
    <t>تعويضات المشتغلين(3424+ 3430 )</t>
  </si>
  <si>
    <t>مجموع جانب الاصول (1200+1600+1800) =800</t>
  </si>
  <si>
    <t>فائض العمليات ( 3200-3500)</t>
  </si>
  <si>
    <t xml:space="preserve"> تحليل مؤشرات مجموع نشاط النقل والاتصالات المختلط لسنة 2013</t>
  </si>
  <si>
    <t>المفـــــــــــــــــــــــــردات</t>
  </si>
  <si>
    <t>المبلـــغ</t>
  </si>
  <si>
    <t>المفــــــــــــــــــــــــــردات</t>
  </si>
  <si>
    <t>المبلــــغ</t>
  </si>
  <si>
    <t>تحليل مؤشرات مجموع قطاع الكهرباء العام لسنة 2013</t>
  </si>
  <si>
    <t xml:space="preserve"> أجمالي المبالغ</t>
  </si>
  <si>
    <t>الف دينار</t>
  </si>
  <si>
    <t>المفـــــــردات</t>
  </si>
  <si>
    <t>المبلــغ</t>
  </si>
  <si>
    <t>المفــــــــردات</t>
  </si>
  <si>
    <t>إجمالي الموجودات الثابتة للسنة السابقة</t>
  </si>
  <si>
    <t>الإضافات السنوية للموجودات الثابتة (1000+1010-2100)</t>
  </si>
  <si>
    <t>أ. بضاعة تحت الصنع وتامة الصنع</t>
  </si>
  <si>
    <t>ب. غيرها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</si>
  <si>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</si>
  <si>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</si>
  <si>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</si>
  <si>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</si>
  <si>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مجموع جانب المطلوبات (700+800)</t>
  </si>
  <si>
    <t>الأستخدامات الوسيطة</t>
  </si>
  <si>
    <t>إنشاءات تحت التنفيذ</t>
  </si>
  <si>
    <t xml:space="preserve">الضرائب غير المباشرة </t>
  </si>
  <si>
    <t>صافي الموجودات الثابتة(1000+1010-1100)</t>
  </si>
  <si>
    <t>مخزون أخر المدة</t>
  </si>
  <si>
    <t>القيمةالمضافة الإجمالية بالكلفة (2900-3000+3100)</t>
  </si>
  <si>
    <t>أ. مستلزمات سلعية</t>
  </si>
  <si>
    <t>ب. بضاعة تحت الصنع</t>
  </si>
  <si>
    <t>صافي القيمة المضافة بالكلفة(3200-3300)</t>
  </si>
  <si>
    <t>ج. بضاعة تامة الصنع</t>
  </si>
  <si>
    <t xml:space="preserve">د. بضاعة مشتراة بغرض البيع </t>
  </si>
  <si>
    <t>دخل عوامل الإنتاج(3400+3500)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</si>
  <si>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</si>
  <si>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</si>
  <si>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</si>
  <si>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</si>
  <si>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</si>
  <si>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</si>
  <si>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</si>
  <si>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</si>
  <si>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</si>
  <si>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</si>
  <si>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</si>
  <si>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</si>
  <si>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</si>
  <si>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</si>
  <si>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</si>
  <si>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</si>
  <si>
    <t xml:space="preserve"> تحليل مؤشرات مجموع قطاع الصناعة التحويلية العام لسنة 2013</t>
  </si>
  <si>
    <t xml:space="preserve"> جدول(7) </t>
  </si>
  <si>
    <t>الآف الدنانير</t>
  </si>
  <si>
    <t>المفــــــــــردات</t>
  </si>
  <si>
    <t>المفــــــــــــردات</t>
  </si>
  <si>
    <t xml:space="preserve"> تحليل مؤشرات مجموع نشاط صناعة المنتجات المعدنية المصنعة والمكائن والمعدات لسنة 2013</t>
  </si>
  <si>
    <t xml:space="preserve"> جدول(6) </t>
  </si>
  <si>
    <t>الجهاز المركزي للإحصاء وتكنولوجيا المعلومات (الحسابات القومية)</t>
  </si>
  <si>
    <t>القطاع: صناعة تحويلية عام</t>
  </si>
  <si>
    <t xml:space="preserve">النشاط: صناعة المنتجات المعدنية المصنعة والمكائن والمعدات </t>
  </si>
  <si>
    <t>السنة: 2003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</si>
  <si>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</si>
  <si>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</si>
  <si>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</si>
  <si>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</si>
  <si>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</si>
  <si>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</si>
  <si>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</si>
  <si>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</si>
  <si>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</si>
  <si>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</si>
  <si>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</si>
  <si>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</si>
  <si>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</si>
  <si>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</si>
  <si>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إنتاجية المواد الأولية</t>
  </si>
  <si>
    <t>معدل دوران المخزون</t>
  </si>
  <si>
    <t>المستلزمات السلعية</t>
  </si>
  <si>
    <t xml:space="preserve"> تحليل مؤشرات مجموع نشاط صناعة منتوجات الخامات التعدينية غير المعدنية لسنة 2013</t>
  </si>
  <si>
    <t xml:space="preserve"> جدول(5) </t>
  </si>
  <si>
    <t xml:space="preserve"> تحليل مؤشرات مجموع نشاط الصناعات الكيمياوية ومنتوجاتها لسنة 2013</t>
  </si>
  <si>
    <t xml:space="preserve"> جدول(4) </t>
  </si>
  <si>
    <t>الجهاز المركزي للإحصاء وتكنولوجيا المعلومات(الحسابات القومية)</t>
  </si>
  <si>
    <t>القطاع: صناعة تحويلية العام</t>
  </si>
  <si>
    <t xml:space="preserve">النشاط: صناعة الورق والمنتجات الورقية والطباعة والنشر </t>
  </si>
  <si>
    <t>المنشأة: دار الشؤون الثقافية</t>
  </si>
  <si>
    <t xml:space="preserve"> تحليل مؤشرات مجموع نشاط صناعة الورق والمنتجات الورقية والطباعة والنشر لسنة 2013           </t>
  </si>
  <si>
    <t xml:space="preserve"> جدول(3) </t>
  </si>
  <si>
    <t xml:space="preserve"> تحليل مؤشرات مجموع نشاط صناعة المنسوجات والالبسة الجاهزة والجلدية لسنة 2013           </t>
  </si>
  <si>
    <t xml:space="preserve"> جدول(2) </t>
  </si>
  <si>
    <t>تحليل مؤشرات مجموع نشاط صناعة المنتجات الغذائية المصنعة والمشروبات والتبغ لسنة 2013</t>
  </si>
  <si>
    <t xml:space="preserve"> جدول(1)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</si>
</sst>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178"/>
      <scheme val="minor"/>
    </font>
    <font>
      <b/>
      <sz val="14"/>
      <name val="Simplified Arabic"/>
      <charset val="178"/>
    </font>
    <font>
      <b/>
      <sz val="12"/>
      <name val="Simplified Arabic"/>
      <charset val="178"/>
    </font>
    <font>
      <sz val="10"/>
      <name val="Simplified Arabic"/>
      <charset val="178"/>
    </font>
    <font>
      <sz val="12"/>
      <name val="Simplified Arabic"/>
      <charset val="178"/>
    </font>
    <font>
      <sz val="11"/>
      <color theme="1"/>
      <name val="Calibri"/>
      <family val="2"/>
      <charset val="178"/>
      <scheme val="minor"/>
    </font>
    <font>
      <b/>
      <sz val="14"/>
      <color theme="1"/>
      <name val="Simplified Arabic"/>
      <family val="1"/>
    </font>
    <font>
      <b/>
      <sz val="12"/>
      <color theme="1"/>
      <name val="Simplified Arabic"/>
      <family val="1"/>
    </font>
    <font>
      <b/>
      <sz val="14"/>
      <name val="Simplified Arabic"/>
      <family val="1"/>
    </font>
    <font>
      <b/>
      <sz val="12"/>
      <name val="Simplified Arabic"/>
      <family val="1"/>
    </font>
    <font>
      <sz val="14"/>
      <name val="Simplified Arabic"/>
      <family val="1"/>
    </font>
    <font>
      <sz val="12"/>
      <name val="Simplified Arabic"/>
      <family val="1"/>
    </font>
    <font>
      <sz val="10"/>
      <name val="Simplified Arabic"/>
      <family val="1"/>
    </font>
    <font>
      <b/>
      <sz val="10"/>
      <name val="Simplified Arabic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1" fontId="4" fillId="0" borderId="2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 readingOrder="2"/>
    </xf>
    <xf numFmtId="1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 indent="1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right" vertical="center" indent="1"/>
    </xf>
    <xf numFmtId="1" fontId="4" fillId="0" borderId="0" xfId="0" applyNumberFormat="1" applyFont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right" vertical="center" indent="1"/>
    </xf>
    <xf numFmtId="1" fontId="2" fillId="2" borderId="2" xfId="0" applyNumberFormat="1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left" vertical="center"/>
    </xf>
    <xf numFmtId="1" fontId="4" fillId="0" borderId="2" xfId="0" applyNumberFormat="1" applyFont="1" applyBorder="1" applyAlignment="1">
      <alignment horizontal="right" vertical="center" indent="1" readingOrder="2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 indent="1"/>
    </xf>
    <xf numFmtId="0" fontId="7" fillId="4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 indent="1"/>
    </xf>
    <xf numFmtId="1" fontId="7" fillId="0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9" fontId="7" fillId="0" borderId="2" xfId="1" applyFont="1" applyFill="1" applyBorder="1" applyAlignment="1">
      <alignment horizontal="right" vertical="center" indent="1"/>
    </xf>
    <xf numFmtId="9" fontId="7" fillId="0" borderId="2" xfId="1" applyFont="1" applyFill="1" applyBorder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right" vertical="center" inden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 indent="1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indent="1"/>
    </xf>
    <xf numFmtId="0" fontId="9" fillId="0" borderId="2" xfId="0" applyFont="1" applyBorder="1" applyAlignment="1">
      <alignment horizontal="right" vertical="center" indent="2"/>
    </xf>
    <xf numFmtId="9" fontId="9" fillId="0" borderId="2" xfId="1" applyFont="1" applyBorder="1" applyAlignment="1">
      <alignment horizontal="right" vertical="center" indent="1"/>
    </xf>
    <xf numFmtId="9" fontId="9" fillId="0" borderId="2" xfId="1" applyFont="1" applyBorder="1" applyAlignment="1">
      <alignment horizontal="right" vertical="center" indent="1" readingOrder="2"/>
    </xf>
    <xf numFmtId="0" fontId="9" fillId="4" borderId="3" xfId="0" applyFont="1" applyFill="1" applyBorder="1" applyAlignment="1">
      <alignment horizontal="right" vertical="center" indent="2"/>
    </xf>
    <xf numFmtId="0" fontId="8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5" borderId="7" xfId="0" applyFont="1" applyFill="1" applyBorder="1" applyAlignment="1">
      <alignment vertical="center"/>
    </xf>
    <xf numFmtId="0" fontId="9" fillId="5" borderId="7" xfId="0" applyFont="1" applyFill="1" applyBorder="1" applyAlignment="1">
      <alignment horizontal="right" vertical="center" inden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right" vertical="center" indent="1"/>
    </xf>
    <xf numFmtId="3" fontId="11" fillId="0" borderId="9" xfId="0" applyNumberFormat="1" applyFont="1" applyBorder="1" applyAlignment="1">
      <alignment horizontal="right" vertical="center"/>
    </xf>
    <xf numFmtId="0" fontId="11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0" fontId="9" fillId="6" borderId="7" xfId="0" applyFont="1" applyFill="1" applyBorder="1" applyAlignment="1">
      <alignment horizontal="right" vertical="center" indent="1"/>
    </xf>
    <xf numFmtId="0" fontId="9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right" vertical="center" indent="2"/>
    </xf>
    <xf numFmtId="0" fontId="11" fillId="6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right" vertical="center" indent="2"/>
    </xf>
    <xf numFmtId="0" fontId="11" fillId="6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 vertical="center" indent="2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right" vertical="center"/>
    </xf>
    <xf numFmtId="0" fontId="9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7" xfId="0" applyNumberFormat="1" applyFont="1" applyBorder="1" applyAlignment="1">
      <alignment horizontal="right" vertical="center"/>
    </xf>
    <xf numFmtId="0" fontId="11" fillId="0" borderId="7" xfId="0" applyNumberFormat="1" applyFont="1" applyBorder="1" applyAlignment="1">
      <alignment vertical="center"/>
    </xf>
    <xf numFmtId="2" fontId="11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6" borderId="10" xfId="0" applyFont="1" applyFill="1" applyBorder="1" applyAlignment="1">
      <alignment horizontal="right" vertical="center" indent="2"/>
    </xf>
    <xf numFmtId="0" fontId="11" fillId="0" borderId="11" xfId="0" applyFont="1" applyBorder="1" applyAlignment="1">
      <alignment horizontal="right" vertical="center" indent="2"/>
    </xf>
    <xf numFmtId="0" fontId="11" fillId="0" borderId="12" xfId="0" applyFont="1" applyBorder="1" applyAlignment="1">
      <alignment horizontal="right" vertical="center" indent="2"/>
    </xf>
    <xf numFmtId="3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3" fontId="11" fillId="7" borderId="9" xfId="0" applyNumberFormat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78;&#1602;&#1575;&#1585;&#1610;&#1585;%202013\&#1605;&#1589;&#1575;&#1585;&#1601;%202013%20-%20Copy\Copy%20of%202013%20-%20Cop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78;&#1602;&#1575;&#1585;&#1610;&#1585;%202013\&#1605;&#1582;&#1578;&#1604;&#1591;%202013\Copy%20of%20&#1589;&#1606;&#1575;&#1593;&#1610;%20&#1605;&#1582;&#1578;&#1604;&#1591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78;&#1602;&#1575;&#1585;&#1610;&#1585;%202013\&#1605;&#1582;&#1578;&#1604;&#1591;%202013\&#1575;&#1604;&#1605;&#1593;&#1583;&#1604;%20&#1578;&#1580;&#1575;&#1585;&#1610;%20&#1605;&#1582;&#1578;&#1604;&#15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6;&#1588;&#1575;&#1591;%20&#1575;&#1604;&#1603;&#1607;&#1585;&#1576;&#1575;&#1569;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605;&#1572;&#1588;&#1585;&#1575;&#1578;%20&#1575;&#1604;&#1605;&#1575;&#1604;&#1610;&#1577;%20&#1604;&#1606;&#1588;&#1575;&#1591;%20&#1575;&#1604;&#1589;&#1606;&#1575;&#1593;&#1577;%20&#1575;&#1604;&#1578;&#1581;&#1608;&#1610;&#1604;&#1610;&#1577;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8;&#1581;&#1608;&#1610;&#1604;&#1610;&#1577;%202013/&#1575;&#1604;&#1589;&#1606;&#1575;&#1593;&#1577;%20&#1578;&#1581;&#1608;&#1610;&#1604;&#1610;&#1577;%202013&#1575;&#1604;&#1580;&#1583;&#1610;&#1583;%20(2)&#1587;&#1607;&#1610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ركزي"/>
      <sheetName val="ورقة61"/>
      <sheetName val="رشيد"/>
      <sheetName val="Sheet49"/>
      <sheetName val="صناعي"/>
      <sheetName val="ورقة1"/>
      <sheetName val="زراعي"/>
      <sheetName val="ورقة7"/>
      <sheetName val="عقاري"/>
      <sheetName val="ورقة10"/>
      <sheetName val="تجارة"/>
      <sheetName val="ورقة11"/>
      <sheetName val="نشاط"/>
      <sheetName val="ورقة6"/>
      <sheetName val="متحد"/>
      <sheetName val="ورقة20"/>
      <sheetName val="تجاري"/>
      <sheetName val="ورقة25"/>
      <sheetName val="اسلامي"/>
      <sheetName val="ورقة28"/>
      <sheetName val="بغداد"/>
      <sheetName val="ورقة30"/>
      <sheetName val="استثمار"/>
      <sheetName val="ورقة32"/>
      <sheetName val="أهلي"/>
      <sheetName val="ورقة37"/>
      <sheetName val="اوسط"/>
      <sheetName val="1"/>
      <sheetName val="سلام"/>
      <sheetName val="ورقة45"/>
      <sheetName val="ائتمان"/>
      <sheetName val="ورقة48"/>
      <sheetName val="بابل"/>
      <sheetName val="ورقة51"/>
      <sheetName val="إيلاف"/>
      <sheetName val="ورقة57"/>
      <sheetName val="سومر"/>
      <sheetName val="ورقة59"/>
      <sheetName val="خليج"/>
      <sheetName val="ورقة46"/>
      <sheetName val="شمال"/>
      <sheetName val="ورقة4"/>
      <sheetName val="كوردستان"/>
      <sheetName val="ورقة12"/>
      <sheetName val="موصل"/>
      <sheetName val="ورقة38"/>
      <sheetName val="أتحاد"/>
      <sheetName val="ورقة2"/>
      <sheetName val="اشور"/>
      <sheetName val="ورقة5"/>
      <sheetName val="منصور"/>
      <sheetName val="ورقة9"/>
      <sheetName val="بلاد"/>
      <sheetName val="ورقة15"/>
      <sheetName val="تعاون"/>
      <sheetName val="ورقة13"/>
      <sheetName val="عبر العراق"/>
      <sheetName val="ورقة8 (2)"/>
      <sheetName val="دجلة"/>
      <sheetName val="ورقة8"/>
      <sheetName val="وطني"/>
      <sheetName val="Sheet1"/>
      <sheetName val="الهدى"/>
      <sheetName val="Sheet2"/>
      <sheetName val="جيهان"/>
      <sheetName val="Sheet6"/>
      <sheetName val="تنمية"/>
      <sheetName val="Sheet13"/>
      <sheetName val="بيروت"/>
      <sheetName val="Sheet20"/>
      <sheetName val="أيتش بنك"/>
      <sheetName val="Sheet22"/>
      <sheetName val="البركة التركي"/>
      <sheetName val="Sheet5"/>
      <sheetName val="وقفلر"/>
      <sheetName val="Sheet24"/>
      <sheetName val="زراعي تركي"/>
      <sheetName val="Sheet28"/>
      <sheetName val="أربيل"/>
      <sheetName val="Sheet30"/>
      <sheetName val="أميرالد"/>
      <sheetName val="Sheet42"/>
      <sheetName val="أنتر كونتنتال"/>
      <sheetName val="Sheet51"/>
      <sheetName val="البحر المتوسط"/>
      <sheetName val="Sheet53"/>
      <sheetName val="اللبناني الفرنسي"/>
      <sheetName val="Sheet8"/>
      <sheetName val="ميلي ايران"/>
      <sheetName val="Sheet10"/>
      <sheetName val="مصرف اسيا"/>
      <sheetName val="Sheet9"/>
      <sheetName val="ابو ظبي"/>
      <sheetName val="Sheet15"/>
      <sheetName val="الأعتماد بغداد"/>
      <sheetName val="Sheet11"/>
      <sheetName val="الأعتماد أربيل"/>
      <sheetName val="Sheet12"/>
      <sheetName val="بيبلوس"/>
      <sheetName val="Sheet14 (2)"/>
      <sheetName val="بارسيان"/>
      <sheetName val="Sheet14"/>
      <sheetName val="نشاط2"/>
      <sheetName val="Sheet50"/>
      <sheetName val="وطنية"/>
      <sheetName val="ورقة27"/>
      <sheetName val="عراقية"/>
      <sheetName val="ورقة19"/>
      <sheetName val="اعادة"/>
      <sheetName val="ورقة62"/>
      <sheetName val="نشاط 3"/>
      <sheetName val="Sheet3"/>
      <sheetName val="العراق الدولية"/>
      <sheetName val="Sheet27"/>
      <sheetName val="الأقتصاد للتأمين"/>
      <sheetName val="Sheet29"/>
      <sheetName val="دار السلام"/>
      <sheetName val="Sheet35"/>
      <sheetName val="الحمراء"/>
      <sheetName val="Sheet37"/>
      <sheetName val="دلنيا"/>
      <sheetName val="Sheet34"/>
      <sheetName val="دار الثقة"/>
      <sheetName val="Sheet16"/>
      <sheetName val="الشرق الأوسط"/>
      <sheetName val="Sheet38"/>
      <sheetName val="الخير"/>
      <sheetName val="Sheet36"/>
      <sheetName val="الأهلية"/>
      <sheetName val="Sheet41"/>
      <sheetName val="الأمين"/>
      <sheetName val="Sheet32"/>
      <sheetName val="المصير"/>
      <sheetName val="Sheet54"/>
      <sheetName val="الرهام"/>
      <sheetName val="Sheet17"/>
      <sheetName val="جيهان 2"/>
      <sheetName val="Sheet19"/>
      <sheetName val="اسيا"/>
      <sheetName val="Sheet23"/>
      <sheetName val="البادية"/>
      <sheetName val="Sheet7"/>
      <sheetName val="الأتحاد"/>
      <sheetName val="Sheet26"/>
      <sheetName val="الخليج"/>
      <sheetName val="Sheet44"/>
      <sheetName val="ستار كار"/>
      <sheetName val="Sheet52"/>
      <sheetName val="أور"/>
      <sheetName val="Sheet56"/>
      <sheetName val="نشاط 4"/>
      <sheetName val="Sheet43"/>
    </sheetNames>
    <sheetDataSet>
      <sheetData sheetId="0">
        <row r="5">
          <cell r="C5">
            <v>100000000</v>
          </cell>
          <cell r="F5">
            <v>420666000</v>
          </cell>
        </row>
        <row r="6">
          <cell r="C6">
            <v>5362558000</v>
          </cell>
          <cell r="F6">
            <v>54480452000</v>
          </cell>
        </row>
        <row r="7">
          <cell r="C7">
            <v>5462558000</v>
          </cell>
          <cell r="F7">
            <v>95155350000</v>
          </cell>
        </row>
        <row r="8">
          <cell r="C8">
            <v>943166000</v>
          </cell>
          <cell r="F8">
            <v>249944000</v>
          </cell>
        </row>
        <row r="9">
          <cell r="C9">
            <v>0</v>
          </cell>
          <cell r="F9">
            <v>1466354000</v>
          </cell>
        </row>
        <row r="10">
          <cell r="C10">
            <v>3134180000</v>
          </cell>
          <cell r="F10">
            <v>1266131000</v>
          </cell>
        </row>
        <row r="11">
          <cell r="C11">
            <v>0</v>
          </cell>
          <cell r="F11">
            <v>2982429000</v>
          </cell>
        </row>
        <row r="12">
          <cell r="C12">
            <v>41091351000</v>
          </cell>
          <cell r="F12">
            <v>78637000</v>
          </cell>
        </row>
        <row r="13">
          <cell r="C13">
            <v>3849197000</v>
          </cell>
          <cell r="F13">
            <v>2903792000</v>
          </cell>
        </row>
        <row r="14">
          <cell r="C14">
            <v>0</v>
          </cell>
          <cell r="F14">
            <v>0</v>
          </cell>
        </row>
        <row r="15">
          <cell r="C15">
            <v>54480452000</v>
          </cell>
          <cell r="F15">
            <v>0</v>
          </cell>
        </row>
        <row r="16">
          <cell r="C16">
            <v>40630036000</v>
          </cell>
          <cell r="F16">
            <v>2903792000</v>
          </cell>
        </row>
        <row r="17">
          <cell r="C17">
            <v>44862000</v>
          </cell>
          <cell r="F17">
            <v>1962000</v>
          </cell>
        </row>
        <row r="18">
          <cell r="C18">
            <v>95155350000</v>
          </cell>
          <cell r="F18">
            <v>2901830000</v>
          </cell>
        </row>
        <row r="19">
          <cell r="C19">
            <v>155904000</v>
          </cell>
          <cell r="F19">
            <v>0</v>
          </cell>
        </row>
        <row r="20">
          <cell r="C20">
            <v>11713000</v>
          </cell>
          <cell r="F20">
            <v>2901830000</v>
          </cell>
        </row>
        <row r="21">
          <cell r="C21">
            <v>144191000</v>
          </cell>
          <cell r="F21">
            <v>2862018000</v>
          </cell>
        </row>
        <row r="22">
          <cell r="C22">
            <v>0</v>
          </cell>
          <cell r="F22">
            <v>2862018000</v>
          </cell>
        </row>
        <row r="23">
          <cell r="C23">
            <v>1903205000</v>
          </cell>
          <cell r="F23">
            <v>0</v>
          </cell>
        </row>
        <row r="24">
          <cell r="C24">
            <v>51093138000</v>
          </cell>
          <cell r="F24">
            <v>0</v>
          </cell>
        </row>
        <row r="25">
          <cell r="C25">
            <v>6699542000</v>
          </cell>
          <cell r="F25">
            <v>39812000</v>
          </cell>
        </row>
        <row r="26">
          <cell r="C26">
            <v>34894608000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2901830000</v>
          </cell>
        </row>
        <row r="29">
          <cell r="C29">
            <v>94590493000</v>
          </cell>
          <cell r="F29">
            <v>39812000</v>
          </cell>
        </row>
        <row r="30">
          <cell r="C30">
            <v>53915595000</v>
          </cell>
          <cell r="F30">
            <v>2862018000</v>
          </cell>
        </row>
      </sheetData>
      <sheetData sheetId="1"/>
      <sheetData sheetId="2">
        <row r="5">
          <cell r="C5">
            <v>50000000</v>
          </cell>
          <cell r="F5">
            <v>2008252970</v>
          </cell>
        </row>
        <row r="6">
          <cell r="C6">
            <v>32932213</v>
          </cell>
          <cell r="F6">
            <v>19391649339</v>
          </cell>
        </row>
        <row r="7">
          <cell r="C7">
            <v>82932213</v>
          </cell>
          <cell r="F7">
            <v>21659717950</v>
          </cell>
        </row>
        <row r="8">
          <cell r="C8">
            <v>0</v>
          </cell>
          <cell r="F8">
            <v>165977671</v>
          </cell>
        </row>
        <row r="9">
          <cell r="C9">
            <v>65324227</v>
          </cell>
          <cell r="F9">
            <v>76501732</v>
          </cell>
        </row>
        <row r="10">
          <cell r="C10">
            <v>85127306</v>
          </cell>
          <cell r="F10">
            <v>6953625</v>
          </cell>
        </row>
        <row r="11">
          <cell r="C11">
            <v>3030096513</v>
          </cell>
          <cell r="F11">
            <v>249433028</v>
          </cell>
        </row>
        <row r="12">
          <cell r="C12">
            <v>15466444218</v>
          </cell>
          <cell r="F12">
            <v>64803770</v>
          </cell>
        </row>
        <row r="13">
          <cell r="C13">
            <v>661724862</v>
          </cell>
          <cell r="F13">
            <v>184629258</v>
          </cell>
        </row>
        <row r="14">
          <cell r="C14">
            <v>0</v>
          </cell>
          <cell r="F14">
            <v>34690</v>
          </cell>
        </row>
        <row r="15">
          <cell r="C15">
            <v>19391649339</v>
          </cell>
          <cell r="F15">
            <v>0</v>
          </cell>
        </row>
        <row r="16">
          <cell r="C16">
            <v>0</v>
          </cell>
          <cell r="F16">
            <v>184594568</v>
          </cell>
        </row>
        <row r="17">
          <cell r="C17">
            <v>2268068611</v>
          </cell>
          <cell r="F17">
            <v>5739146</v>
          </cell>
        </row>
        <row r="18">
          <cell r="C18">
            <v>21659717950</v>
          </cell>
          <cell r="F18">
            <v>178855422</v>
          </cell>
        </row>
        <row r="19">
          <cell r="C19">
            <v>63851058</v>
          </cell>
          <cell r="F19">
            <v>-33555105</v>
          </cell>
        </row>
        <row r="20">
          <cell r="C20">
            <v>47188640</v>
          </cell>
          <cell r="F20">
            <v>145300317</v>
          </cell>
        </row>
        <row r="21">
          <cell r="C21">
            <v>16662418</v>
          </cell>
          <cell r="F21">
            <v>65841684</v>
          </cell>
        </row>
        <row r="22">
          <cell r="C22">
            <v>4680422816</v>
          </cell>
          <cell r="F22">
            <v>49381263</v>
          </cell>
        </row>
        <row r="23">
          <cell r="C23">
            <v>0</v>
          </cell>
          <cell r="F23">
            <v>16460421</v>
          </cell>
        </row>
        <row r="24">
          <cell r="C24">
            <v>1196153798</v>
          </cell>
          <cell r="F24">
            <v>0</v>
          </cell>
        </row>
        <row r="25">
          <cell r="C25">
            <v>1882261161</v>
          </cell>
          <cell r="F25">
            <v>79458633</v>
          </cell>
        </row>
        <row r="26">
          <cell r="C26">
            <v>7559473866</v>
          </cell>
          <cell r="F26">
            <v>0</v>
          </cell>
        </row>
        <row r="27">
          <cell r="C27">
            <v>2955169496</v>
          </cell>
          <cell r="F27">
            <v>0</v>
          </cell>
        </row>
        <row r="28">
          <cell r="C28">
            <v>1361321425</v>
          </cell>
          <cell r="F28">
            <v>178890112</v>
          </cell>
        </row>
        <row r="29">
          <cell r="C29">
            <v>19634802562</v>
          </cell>
          <cell r="F29">
            <v>79458633</v>
          </cell>
        </row>
        <row r="30">
          <cell r="C30">
            <v>17366733951</v>
          </cell>
          <cell r="F30">
            <v>99396789</v>
          </cell>
        </row>
      </sheetData>
      <sheetData sheetId="3"/>
      <sheetData sheetId="4">
        <row r="5">
          <cell r="C5">
            <v>175000000</v>
          </cell>
          <cell r="F5">
            <v>30159571</v>
          </cell>
        </row>
        <row r="6">
          <cell r="C6">
            <v>14266468</v>
          </cell>
          <cell r="F6">
            <v>608385613</v>
          </cell>
        </row>
        <row r="7">
          <cell r="C7">
            <v>189266468</v>
          </cell>
          <cell r="F7">
            <v>724089585</v>
          </cell>
        </row>
        <row r="8">
          <cell r="C8">
            <v>1127221</v>
          </cell>
          <cell r="F8">
            <v>7499896</v>
          </cell>
        </row>
        <row r="9">
          <cell r="C9">
            <v>18210461</v>
          </cell>
          <cell r="F9">
            <v>854859</v>
          </cell>
        </row>
        <row r="10">
          <cell r="C10">
            <v>6000</v>
          </cell>
          <cell r="F10">
            <v>457341</v>
          </cell>
        </row>
        <row r="11">
          <cell r="C11">
            <v>1647460</v>
          </cell>
          <cell r="F11">
            <v>8812096</v>
          </cell>
        </row>
        <row r="12">
          <cell r="C12">
            <v>390446496</v>
          </cell>
          <cell r="F12">
            <v>1351125</v>
          </cell>
        </row>
        <row r="13">
          <cell r="C13">
            <v>7681507</v>
          </cell>
          <cell r="F13">
            <v>7460971</v>
          </cell>
        </row>
        <row r="14">
          <cell r="C14">
            <v>0</v>
          </cell>
          <cell r="F14">
            <v>0</v>
          </cell>
        </row>
        <row r="15">
          <cell r="C15">
            <v>608385613</v>
          </cell>
          <cell r="F15">
            <v>0</v>
          </cell>
        </row>
        <row r="16">
          <cell r="C16">
            <v>0</v>
          </cell>
          <cell r="F16">
            <v>7460971</v>
          </cell>
        </row>
        <row r="17">
          <cell r="C17">
            <v>115703972</v>
          </cell>
          <cell r="F17">
            <v>129756</v>
          </cell>
        </row>
        <row r="18">
          <cell r="C18">
            <v>724089585</v>
          </cell>
          <cell r="F18">
            <v>7331215</v>
          </cell>
        </row>
        <row r="19">
          <cell r="C19">
            <v>5151609</v>
          </cell>
          <cell r="F19">
            <v>-51115</v>
          </cell>
        </row>
        <row r="20">
          <cell r="C20">
            <v>2948984</v>
          </cell>
          <cell r="F20">
            <v>7280100</v>
          </cell>
        </row>
        <row r="21">
          <cell r="C21">
            <v>2202625</v>
          </cell>
          <cell r="F21">
            <v>-399678</v>
          </cell>
        </row>
        <row r="22">
          <cell r="C22">
            <v>68534969</v>
          </cell>
          <cell r="F22">
            <v>-399678</v>
          </cell>
        </row>
        <row r="23">
          <cell r="F23">
            <v>0</v>
          </cell>
        </row>
        <row r="24">
          <cell r="C24">
            <v>38540399</v>
          </cell>
          <cell r="F24">
            <v>0</v>
          </cell>
        </row>
        <row r="25">
          <cell r="C25">
            <v>25910823</v>
          </cell>
          <cell r="F25">
            <v>7679778</v>
          </cell>
        </row>
        <row r="26">
          <cell r="C26">
            <v>425556211</v>
          </cell>
          <cell r="F26">
            <v>0</v>
          </cell>
        </row>
        <row r="27">
          <cell r="C27">
            <v>9143894</v>
          </cell>
          <cell r="F27">
            <v>0</v>
          </cell>
        </row>
        <row r="28">
          <cell r="C28">
            <v>124041093</v>
          </cell>
          <cell r="F28">
            <v>7331215</v>
          </cell>
        </row>
        <row r="29">
          <cell r="C29">
            <v>691727389</v>
          </cell>
          <cell r="F29">
            <v>7679778</v>
          </cell>
        </row>
        <row r="30">
          <cell r="C30">
            <v>576023417</v>
          </cell>
          <cell r="F30">
            <v>-348563</v>
          </cell>
        </row>
      </sheetData>
      <sheetData sheetId="5"/>
      <sheetData sheetId="6">
        <row r="5">
          <cell r="C5">
            <v>100600000</v>
          </cell>
          <cell r="F5">
            <v>132231927</v>
          </cell>
        </row>
        <row r="6">
          <cell r="C6">
            <v>8398146</v>
          </cell>
          <cell r="F6">
            <v>2532920946</v>
          </cell>
        </row>
        <row r="7">
          <cell r="C7">
            <v>108998146</v>
          </cell>
          <cell r="F7">
            <v>4264527731</v>
          </cell>
        </row>
        <row r="8">
          <cell r="C8">
            <v>82476246</v>
          </cell>
          <cell r="F8">
            <v>45415848</v>
          </cell>
        </row>
        <row r="9">
          <cell r="C9">
            <v>67632960</v>
          </cell>
          <cell r="F9">
            <v>9889737</v>
          </cell>
        </row>
        <row r="10">
          <cell r="C10">
            <v>83341205</v>
          </cell>
          <cell r="F10">
            <v>1043592</v>
          </cell>
        </row>
        <row r="11">
          <cell r="C11">
            <v>40465739</v>
          </cell>
          <cell r="F11">
            <v>56349177</v>
          </cell>
        </row>
        <row r="12">
          <cell r="C12">
            <v>592626761</v>
          </cell>
          <cell r="F12">
            <v>4152143</v>
          </cell>
        </row>
        <row r="13">
          <cell r="C13">
            <v>1557379889</v>
          </cell>
          <cell r="F13">
            <v>52197034</v>
          </cell>
        </row>
        <row r="14">
          <cell r="C14">
            <v>0</v>
          </cell>
          <cell r="F14">
            <v>2742</v>
          </cell>
        </row>
        <row r="15">
          <cell r="C15">
            <v>2532920946</v>
          </cell>
          <cell r="F15">
            <v>0</v>
          </cell>
        </row>
        <row r="16">
          <cell r="C16">
            <v>0</v>
          </cell>
          <cell r="F16">
            <v>52194292</v>
          </cell>
        </row>
        <row r="17">
          <cell r="C17">
            <v>1731606785</v>
          </cell>
          <cell r="F17">
            <v>1066832</v>
          </cell>
        </row>
        <row r="18">
          <cell r="C18">
            <v>4264527731</v>
          </cell>
          <cell r="F18">
            <v>51127460</v>
          </cell>
        </row>
        <row r="19">
          <cell r="C19">
            <v>25389016</v>
          </cell>
          <cell r="F19">
            <v>-26592849</v>
          </cell>
        </row>
        <row r="20">
          <cell r="C20">
            <v>9320361</v>
          </cell>
          <cell r="F20">
            <v>24534611</v>
          </cell>
        </row>
        <row r="21">
          <cell r="C21">
            <v>16068655</v>
          </cell>
          <cell r="F21">
            <v>2268355</v>
          </cell>
        </row>
        <row r="22">
          <cell r="C22">
            <v>1497217644</v>
          </cell>
          <cell r="F22">
            <v>1138139</v>
          </cell>
        </row>
        <row r="23">
          <cell r="C23">
            <v>0</v>
          </cell>
          <cell r="F23">
            <v>567089</v>
          </cell>
        </row>
        <row r="24">
          <cell r="C24">
            <v>16860682</v>
          </cell>
          <cell r="F24">
            <v>563127</v>
          </cell>
        </row>
        <row r="25">
          <cell r="C25">
            <v>139061486</v>
          </cell>
          <cell r="F25">
            <v>22266256</v>
          </cell>
        </row>
        <row r="26">
          <cell r="C26">
            <v>581559637</v>
          </cell>
          <cell r="F26">
            <v>0</v>
          </cell>
        </row>
        <row r="27">
          <cell r="C27">
            <v>116697674</v>
          </cell>
          <cell r="F27">
            <v>0</v>
          </cell>
        </row>
        <row r="28">
          <cell r="C28">
            <v>1764830026</v>
          </cell>
          <cell r="F28">
            <v>51130202</v>
          </cell>
        </row>
        <row r="29">
          <cell r="C29">
            <v>4116227149</v>
          </cell>
          <cell r="F29">
            <v>22829383</v>
          </cell>
        </row>
        <row r="30">
          <cell r="C30">
            <v>2384620364</v>
          </cell>
          <cell r="F30">
            <v>28298077</v>
          </cell>
        </row>
      </sheetData>
      <sheetData sheetId="7"/>
      <sheetData sheetId="8">
        <row r="5">
          <cell r="C5">
            <v>50000000</v>
          </cell>
          <cell r="F5">
            <v>16194274</v>
          </cell>
        </row>
        <row r="6">
          <cell r="C6">
            <v>90156429</v>
          </cell>
          <cell r="F6">
            <v>678088596</v>
          </cell>
        </row>
        <row r="7">
          <cell r="C7">
            <v>140156429</v>
          </cell>
          <cell r="F7">
            <v>1326242644</v>
          </cell>
        </row>
        <row r="8">
          <cell r="C8">
            <v>460470026</v>
          </cell>
          <cell r="F8">
            <v>15881223</v>
          </cell>
        </row>
        <row r="9">
          <cell r="C9">
            <v>1660935</v>
          </cell>
          <cell r="F9">
            <v>1863135</v>
          </cell>
        </row>
        <row r="10">
          <cell r="F10">
            <v>2247123</v>
          </cell>
        </row>
        <row r="11">
          <cell r="C11">
            <v>5233650</v>
          </cell>
          <cell r="F11">
            <v>19991481</v>
          </cell>
        </row>
        <row r="12">
          <cell r="C12">
            <v>66579104</v>
          </cell>
          <cell r="F12">
            <v>3498038</v>
          </cell>
        </row>
        <row r="13">
          <cell r="C13">
            <v>3988452</v>
          </cell>
          <cell r="F13">
            <v>16493443</v>
          </cell>
        </row>
        <row r="14">
          <cell r="C14">
            <v>0</v>
          </cell>
          <cell r="F14">
            <v>548</v>
          </cell>
        </row>
        <row r="15">
          <cell r="C15">
            <v>678088596</v>
          </cell>
          <cell r="F15">
            <v>0</v>
          </cell>
        </row>
        <row r="16">
          <cell r="C16">
            <v>0</v>
          </cell>
          <cell r="F16">
            <v>16492895</v>
          </cell>
        </row>
        <row r="17">
          <cell r="C17">
            <v>648154048</v>
          </cell>
          <cell r="F17">
            <v>623398</v>
          </cell>
        </row>
        <row r="18">
          <cell r="C18">
            <v>1326242644</v>
          </cell>
          <cell r="F18">
            <v>15869497</v>
          </cell>
        </row>
        <row r="19">
          <cell r="C19">
            <v>4822378</v>
          </cell>
          <cell r="F19">
            <v>1025692</v>
          </cell>
        </row>
        <row r="20">
          <cell r="C20">
            <v>4110705</v>
          </cell>
          <cell r="F20">
            <v>16895189</v>
          </cell>
        </row>
        <row r="21">
          <cell r="C21">
            <v>711673</v>
          </cell>
          <cell r="F21">
            <v>6725844</v>
          </cell>
        </row>
        <row r="22">
          <cell r="C22">
            <v>799058942</v>
          </cell>
          <cell r="F22">
            <v>4227228</v>
          </cell>
        </row>
        <row r="23">
          <cell r="C23">
            <v>0</v>
          </cell>
          <cell r="F23">
            <v>1093694</v>
          </cell>
        </row>
        <row r="24">
          <cell r="C24">
            <v>100000</v>
          </cell>
          <cell r="F24">
            <v>1404922</v>
          </cell>
        </row>
        <row r="25">
          <cell r="C25">
            <v>3832126</v>
          </cell>
          <cell r="F25">
            <v>10169345</v>
          </cell>
        </row>
        <row r="26">
          <cell r="C26">
            <v>-188292294</v>
          </cell>
          <cell r="F26">
            <v>0</v>
          </cell>
        </row>
        <row r="27">
          <cell r="C27">
            <v>12836365</v>
          </cell>
          <cell r="F27">
            <v>0</v>
          </cell>
        </row>
        <row r="28">
          <cell r="C28">
            <v>681801558</v>
          </cell>
          <cell r="F28">
            <v>15870045</v>
          </cell>
        </row>
        <row r="29">
          <cell r="C29">
            <v>1309336697</v>
          </cell>
          <cell r="F29">
            <v>11574267</v>
          </cell>
        </row>
        <row r="30">
          <cell r="C30">
            <v>661182649</v>
          </cell>
          <cell r="F30">
            <v>4295230</v>
          </cell>
        </row>
      </sheetData>
      <sheetData sheetId="9"/>
      <sheetData sheetId="10">
        <row r="5">
          <cell r="C5">
            <v>1000000000</v>
          </cell>
          <cell r="F5">
            <v>843722103</v>
          </cell>
        </row>
        <row r="6">
          <cell r="C6">
            <v>1287046979</v>
          </cell>
          <cell r="F6">
            <v>31078166173</v>
          </cell>
        </row>
        <row r="7">
          <cell r="C7">
            <v>2287046979</v>
          </cell>
          <cell r="F7">
            <v>32060437297</v>
          </cell>
        </row>
        <row r="8">
          <cell r="C8">
            <v>0</v>
          </cell>
          <cell r="F8">
            <v>223146593</v>
          </cell>
        </row>
        <row r="9">
          <cell r="C9">
            <v>444541215</v>
          </cell>
          <cell r="F9">
            <v>200175139</v>
          </cell>
        </row>
        <row r="10">
          <cell r="C10">
            <v>117557064</v>
          </cell>
          <cell r="F10">
            <v>140077945</v>
          </cell>
        </row>
        <row r="11">
          <cell r="C11">
            <v>274372994</v>
          </cell>
          <cell r="F11">
            <v>563399677</v>
          </cell>
        </row>
        <row r="12">
          <cell r="C12">
            <v>5234043124</v>
          </cell>
          <cell r="F12">
            <v>57578058</v>
          </cell>
        </row>
        <row r="13">
          <cell r="C13">
            <v>22720604797</v>
          </cell>
          <cell r="F13">
            <v>505821619</v>
          </cell>
        </row>
        <row r="14">
          <cell r="C14">
            <v>0</v>
          </cell>
          <cell r="F14">
            <v>1065</v>
          </cell>
        </row>
        <row r="15">
          <cell r="C15">
            <v>31078166173</v>
          </cell>
          <cell r="F15">
            <v>0</v>
          </cell>
        </row>
        <row r="16">
          <cell r="C16">
            <v>0</v>
          </cell>
          <cell r="F16">
            <v>505820554</v>
          </cell>
        </row>
        <row r="17">
          <cell r="C17">
            <v>982271124</v>
          </cell>
          <cell r="F17">
            <v>0</v>
          </cell>
        </row>
        <row r="18">
          <cell r="C18">
            <v>32060437297</v>
          </cell>
          <cell r="F18">
            <v>505820554</v>
          </cell>
        </row>
        <row r="19">
          <cell r="C19">
            <v>92661924</v>
          </cell>
          <cell r="F19">
            <v>-5078987</v>
          </cell>
        </row>
        <row r="20">
          <cell r="C20">
            <v>5669664</v>
          </cell>
          <cell r="F20">
            <v>500741567</v>
          </cell>
        </row>
        <row r="21">
          <cell r="C21">
            <v>86992260</v>
          </cell>
          <cell r="F21">
            <v>476051376</v>
          </cell>
        </row>
        <row r="22">
          <cell r="C22">
            <v>670937234</v>
          </cell>
          <cell r="F22">
            <v>476051376</v>
          </cell>
        </row>
        <row r="23">
          <cell r="C23">
            <v>0</v>
          </cell>
          <cell r="F23">
            <v>0</v>
          </cell>
        </row>
        <row r="24">
          <cell r="C24">
            <v>206672561</v>
          </cell>
          <cell r="F24">
            <v>0</v>
          </cell>
        </row>
        <row r="25">
          <cell r="C25">
            <v>419992368</v>
          </cell>
          <cell r="F25">
            <v>24690191</v>
          </cell>
        </row>
        <row r="26">
          <cell r="C26">
            <v>26042067257</v>
          </cell>
          <cell r="F26">
            <v>0</v>
          </cell>
        </row>
        <row r="27">
          <cell r="C27">
            <v>264823016</v>
          </cell>
          <cell r="F27">
            <v>0</v>
          </cell>
        </row>
        <row r="28">
          <cell r="C28">
            <v>3525230498</v>
          </cell>
          <cell r="F28">
            <v>505821619</v>
          </cell>
        </row>
        <row r="29">
          <cell r="C29">
            <v>31129722934</v>
          </cell>
          <cell r="F29">
            <v>24690191</v>
          </cell>
        </row>
        <row r="30">
          <cell r="C30">
            <v>30147451810</v>
          </cell>
          <cell r="F30">
            <v>481130363</v>
          </cell>
        </row>
      </sheetData>
      <sheetData sheetId="11"/>
      <sheetData sheetId="12"/>
      <sheetData sheetId="13"/>
      <sheetData sheetId="14">
        <row r="5">
          <cell r="C5">
            <v>300000000</v>
          </cell>
          <cell r="F5">
            <v>19976234</v>
          </cell>
        </row>
        <row r="6">
          <cell r="C6">
            <v>38833264</v>
          </cell>
          <cell r="F6">
            <v>695571740</v>
          </cell>
        </row>
        <row r="7">
          <cell r="C7">
            <v>338833264</v>
          </cell>
          <cell r="F7">
            <v>754864898</v>
          </cell>
        </row>
        <row r="8">
          <cell r="C8">
            <v>0</v>
          </cell>
          <cell r="F8">
            <v>29606785</v>
          </cell>
        </row>
        <row r="9">
          <cell r="C9">
            <v>0</v>
          </cell>
          <cell r="F9">
            <v>36022570</v>
          </cell>
        </row>
        <row r="10">
          <cell r="C10">
            <v>9050237</v>
          </cell>
          <cell r="F10">
            <v>4606279</v>
          </cell>
        </row>
        <row r="11">
          <cell r="C11">
            <v>21380087</v>
          </cell>
          <cell r="F11">
            <v>70235634</v>
          </cell>
        </row>
        <row r="12">
          <cell r="C12">
            <v>71042799</v>
          </cell>
          <cell r="F12">
            <v>14361442</v>
          </cell>
        </row>
        <row r="13">
          <cell r="C13">
            <v>255265353</v>
          </cell>
          <cell r="F13">
            <v>55874192</v>
          </cell>
        </row>
        <row r="14">
          <cell r="C14">
            <v>0</v>
          </cell>
          <cell r="F14">
            <v>1040489</v>
          </cell>
        </row>
        <row r="15">
          <cell r="C15">
            <v>695571740</v>
          </cell>
          <cell r="F15">
            <v>0</v>
          </cell>
        </row>
        <row r="16">
          <cell r="C16">
            <v>0</v>
          </cell>
          <cell r="F16">
            <v>54833703</v>
          </cell>
        </row>
        <row r="17">
          <cell r="C17">
            <v>59293158</v>
          </cell>
          <cell r="F17">
            <v>1638319</v>
          </cell>
        </row>
        <row r="18">
          <cell r="C18">
            <v>754864898</v>
          </cell>
          <cell r="F18">
            <v>53195384</v>
          </cell>
        </row>
        <row r="19">
          <cell r="C19">
            <v>55761271</v>
          </cell>
          <cell r="F19">
            <v>-7449851</v>
          </cell>
        </row>
        <row r="20">
          <cell r="C20">
            <v>4137556</v>
          </cell>
          <cell r="F20">
            <v>45745533</v>
          </cell>
        </row>
        <row r="21">
          <cell r="C21">
            <v>51623715</v>
          </cell>
          <cell r="F21">
            <v>37059264</v>
          </cell>
        </row>
        <row r="22">
          <cell r="C22">
            <v>79363921</v>
          </cell>
          <cell r="F22">
            <v>30139437</v>
          </cell>
        </row>
        <row r="23">
          <cell r="C23">
            <v>0</v>
          </cell>
          <cell r="F23">
            <v>6919827</v>
          </cell>
        </row>
        <row r="24">
          <cell r="C24">
            <v>14103316</v>
          </cell>
          <cell r="F24">
            <v>0</v>
          </cell>
        </row>
        <row r="25">
          <cell r="C25">
            <v>458465365</v>
          </cell>
          <cell r="F25">
            <v>8686269</v>
          </cell>
        </row>
        <row r="26">
          <cell r="C26">
            <v>72180448</v>
          </cell>
          <cell r="F26">
            <v>0</v>
          </cell>
        </row>
        <row r="27">
          <cell r="C27">
            <v>21925104</v>
          </cell>
          <cell r="F27">
            <v>0</v>
          </cell>
        </row>
        <row r="28">
          <cell r="C28">
            <v>37226795</v>
          </cell>
          <cell r="F28">
            <v>54235873</v>
          </cell>
        </row>
        <row r="29">
          <cell r="C29">
            <v>683264949</v>
          </cell>
          <cell r="F29">
            <v>8686269</v>
          </cell>
        </row>
        <row r="30">
          <cell r="C30">
            <v>623971791</v>
          </cell>
          <cell r="F30">
            <v>44509115</v>
          </cell>
        </row>
      </sheetData>
      <sheetData sheetId="15"/>
      <sheetData sheetId="16">
        <row r="5">
          <cell r="C5">
            <v>150000000</v>
          </cell>
          <cell r="F5">
            <v>0</v>
          </cell>
        </row>
        <row r="6">
          <cell r="C6">
            <v>46579178</v>
          </cell>
          <cell r="F6">
            <v>301835161</v>
          </cell>
        </row>
        <row r="7">
          <cell r="C7">
            <v>196579178</v>
          </cell>
          <cell r="F7">
            <v>334909524</v>
          </cell>
        </row>
        <row r="8">
          <cell r="C8">
            <v>0</v>
          </cell>
          <cell r="F8">
            <v>10873915</v>
          </cell>
        </row>
        <row r="9">
          <cell r="C9">
            <v>9215478</v>
          </cell>
          <cell r="F9">
            <v>8438709</v>
          </cell>
        </row>
        <row r="10">
          <cell r="C10">
            <v>6880397</v>
          </cell>
          <cell r="F10">
            <v>454871</v>
          </cell>
        </row>
        <row r="11">
          <cell r="C11">
            <v>31400918</v>
          </cell>
          <cell r="F11">
            <v>19767495</v>
          </cell>
        </row>
        <row r="12">
          <cell r="C12">
            <v>38422601</v>
          </cell>
          <cell r="F12">
            <v>6524670</v>
          </cell>
        </row>
        <row r="13">
          <cell r="C13">
            <v>19336589</v>
          </cell>
          <cell r="F13">
            <v>13242825</v>
          </cell>
        </row>
        <row r="14">
          <cell r="C14">
            <v>0</v>
          </cell>
          <cell r="F14">
            <v>177138</v>
          </cell>
        </row>
        <row r="15">
          <cell r="C15">
            <v>301835161</v>
          </cell>
          <cell r="F15">
            <v>0</v>
          </cell>
        </row>
        <row r="16">
          <cell r="C16">
            <v>0</v>
          </cell>
          <cell r="F16">
            <v>13065687</v>
          </cell>
        </row>
        <row r="17">
          <cell r="C17">
            <v>33074363</v>
          </cell>
          <cell r="F17">
            <v>486995</v>
          </cell>
        </row>
        <row r="18">
          <cell r="C18">
            <v>334909524</v>
          </cell>
          <cell r="F18">
            <v>12578692</v>
          </cell>
        </row>
        <row r="19">
          <cell r="C19">
            <v>10500087</v>
          </cell>
          <cell r="F19">
            <v>124358</v>
          </cell>
        </row>
        <row r="20">
          <cell r="C20">
            <v>8902105</v>
          </cell>
          <cell r="F20">
            <v>12703050</v>
          </cell>
        </row>
        <row r="21">
          <cell r="C21">
            <v>1597982</v>
          </cell>
          <cell r="F21">
            <v>10689347</v>
          </cell>
        </row>
        <row r="22">
          <cell r="C22">
            <v>685010</v>
          </cell>
          <cell r="F22">
            <v>8877002</v>
          </cell>
        </row>
        <row r="23">
          <cell r="C23">
            <v>0</v>
          </cell>
          <cell r="F23">
            <v>1812345</v>
          </cell>
        </row>
        <row r="24">
          <cell r="C24">
            <v>112918552</v>
          </cell>
          <cell r="F24">
            <v>0</v>
          </cell>
        </row>
        <row r="25">
          <cell r="C25">
            <v>3271331</v>
          </cell>
          <cell r="F25">
            <v>2013703</v>
          </cell>
        </row>
        <row r="26">
          <cell r="C26">
            <v>181310138</v>
          </cell>
          <cell r="F26">
            <v>0</v>
          </cell>
        </row>
        <row r="27">
          <cell r="C27">
            <v>10493825</v>
          </cell>
          <cell r="F27">
            <v>0</v>
          </cell>
        </row>
        <row r="28">
          <cell r="C28">
            <v>24632686</v>
          </cell>
          <cell r="F28">
            <v>12755830</v>
          </cell>
        </row>
        <row r="29">
          <cell r="C29">
            <v>333311542</v>
          </cell>
          <cell r="F29">
            <v>2013703</v>
          </cell>
        </row>
        <row r="30">
          <cell r="C30">
            <v>300237179</v>
          </cell>
          <cell r="F30">
            <v>10564989</v>
          </cell>
        </row>
      </sheetData>
      <sheetData sheetId="17"/>
      <sheetData sheetId="18">
        <row r="5">
          <cell r="C5">
            <v>202000000</v>
          </cell>
          <cell r="F5">
            <v>12094735</v>
          </cell>
        </row>
        <row r="6">
          <cell r="C6">
            <v>29726668</v>
          </cell>
          <cell r="F6">
            <v>438148180</v>
          </cell>
        </row>
        <row r="7">
          <cell r="C7">
            <v>231726668</v>
          </cell>
          <cell r="F7">
            <v>455486699</v>
          </cell>
        </row>
        <row r="8">
          <cell r="C8">
            <v>0</v>
          </cell>
          <cell r="F8">
            <v>9760541</v>
          </cell>
        </row>
        <row r="9">
          <cell r="C9">
            <v>0</v>
          </cell>
          <cell r="F9">
            <v>33232235</v>
          </cell>
        </row>
        <row r="10">
          <cell r="C10">
            <v>5174653</v>
          </cell>
          <cell r="F10">
            <v>4902457</v>
          </cell>
        </row>
        <row r="11">
          <cell r="C11">
            <v>6527031</v>
          </cell>
          <cell r="F11">
            <v>47895233</v>
          </cell>
        </row>
        <row r="12">
          <cell r="C12">
            <v>118982646</v>
          </cell>
          <cell r="F12">
            <v>2934703</v>
          </cell>
        </row>
        <row r="13">
          <cell r="C13">
            <v>75737182</v>
          </cell>
          <cell r="F13">
            <v>44960530</v>
          </cell>
        </row>
        <row r="14">
          <cell r="C14">
            <v>0</v>
          </cell>
          <cell r="F14">
            <v>1692189</v>
          </cell>
        </row>
        <row r="15">
          <cell r="C15">
            <v>438148180</v>
          </cell>
          <cell r="F15">
            <v>0</v>
          </cell>
        </row>
        <row r="16">
          <cell r="C16">
            <v>0</v>
          </cell>
          <cell r="F16">
            <v>43268341</v>
          </cell>
        </row>
        <row r="17">
          <cell r="C17">
            <v>17338519</v>
          </cell>
          <cell r="F17">
            <v>447030</v>
          </cell>
        </row>
        <row r="18">
          <cell r="C18">
            <v>455486699</v>
          </cell>
          <cell r="F18">
            <v>42821311</v>
          </cell>
        </row>
        <row r="19">
          <cell r="C19">
            <v>17292368</v>
          </cell>
          <cell r="F19">
            <v>-527589</v>
          </cell>
        </row>
        <row r="20">
          <cell r="C20">
            <v>885730</v>
          </cell>
          <cell r="F20">
            <v>42293722</v>
          </cell>
        </row>
        <row r="21">
          <cell r="C21">
            <v>16406638</v>
          </cell>
          <cell r="F21">
            <v>38135189</v>
          </cell>
        </row>
        <row r="22">
          <cell r="C22">
            <v>0</v>
          </cell>
          <cell r="F22">
            <v>38135189</v>
          </cell>
        </row>
        <row r="23">
          <cell r="C23">
            <v>0</v>
          </cell>
          <cell r="F23">
            <v>0</v>
          </cell>
        </row>
        <row r="24">
          <cell r="C24">
            <v>156534808</v>
          </cell>
          <cell r="F24">
            <v>0</v>
          </cell>
        </row>
        <row r="25">
          <cell r="C25">
            <v>9136991</v>
          </cell>
          <cell r="F25">
            <v>4158533</v>
          </cell>
        </row>
        <row r="26">
          <cell r="C26">
            <v>206972624</v>
          </cell>
          <cell r="F26">
            <v>0</v>
          </cell>
        </row>
        <row r="27">
          <cell r="C27">
            <v>23857945</v>
          </cell>
          <cell r="F27">
            <v>0</v>
          </cell>
        </row>
        <row r="28">
          <cell r="C28">
            <v>30482958</v>
          </cell>
          <cell r="F28">
            <v>44513500</v>
          </cell>
        </row>
        <row r="29">
          <cell r="C29">
            <v>426985326</v>
          </cell>
          <cell r="F29">
            <v>4158533</v>
          </cell>
        </row>
        <row r="30">
          <cell r="C30">
            <v>409646807</v>
          </cell>
          <cell r="F30">
            <v>38662778</v>
          </cell>
        </row>
      </sheetData>
      <sheetData sheetId="19"/>
      <sheetData sheetId="20">
        <row r="5">
          <cell r="C5">
            <v>250000000</v>
          </cell>
          <cell r="F5">
            <v>170490271</v>
          </cell>
        </row>
        <row r="6">
          <cell r="C6">
            <v>41262414</v>
          </cell>
          <cell r="F6">
            <v>1652475843</v>
          </cell>
        </row>
        <row r="7">
          <cell r="C7">
            <v>291262414</v>
          </cell>
          <cell r="F7">
            <v>1764904558</v>
          </cell>
        </row>
        <row r="8">
          <cell r="C8">
            <v>0</v>
          </cell>
          <cell r="F8">
            <v>35161076</v>
          </cell>
        </row>
        <row r="9">
          <cell r="C9">
            <v>0</v>
          </cell>
          <cell r="F9">
            <v>10958549</v>
          </cell>
        </row>
        <row r="10">
          <cell r="C10">
            <v>60998171</v>
          </cell>
          <cell r="F10">
            <v>27317689</v>
          </cell>
        </row>
        <row r="11">
          <cell r="C11">
            <v>179071520</v>
          </cell>
          <cell r="F11">
            <v>73437314</v>
          </cell>
        </row>
        <row r="12">
          <cell r="C12">
            <v>620010325</v>
          </cell>
          <cell r="F12">
            <v>7729253</v>
          </cell>
        </row>
        <row r="13">
          <cell r="C13">
            <v>501133413</v>
          </cell>
          <cell r="F13">
            <v>65708061</v>
          </cell>
        </row>
        <row r="14">
          <cell r="C14">
            <v>0</v>
          </cell>
          <cell r="F14">
            <v>1653149</v>
          </cell>
        </row>
        <row r="15">
          <cell r="C15">
            <v>1652475843</v>
          </cell>
          <cell r="F15">
            <v>0</v>
          </cell>
        </row>
        <row r="16">
          <cell r="C16">
            <v>0</v>
          </cell>
          <cell r="F16">
            <v>64054912</v>
          </cell>
        </row>
        <row r="17">
          <cell r="C17">
            <v>112428715</v>
          </cell>
          <cell r="F17">
            <v>3280144</v>
          </cell>
        </row>
        <row r="18">
          <cell r="C18">
            <v>1764904558</v>
          </cell>
          <cell r="F18">
            <v>60774768</v>
          </cell>
        </row>
        <row r="19">
          <cell r="C19">
            <v>64493354</v>
          </cell>
          <cell r="F19">
            <v>-7080905</v>
          </cell>
        </row>
        <row r="20">
          <cell r="C20">
            <v>7682521</v>
          </cell>
          <cell r="F20">
            <v>53693863</v>
          </cell>
        </row>
        <row r="21">
          <cell r="C21">
            <v>56810833</v>
          </cell>
          <cell r="F21">
            <v>39232203</v>
          </cell>
        </row>
        <row r="22">
          <cell r="C22">
            <v>153701055</v>
          </cell>
          <cell r="F22">
            <v>32501812</v>
          </cell>
        </row>
        <row r="23">
          <cell r="C23">
            <v>0</v>
          </cell>
          <cell r="F23">
            <v>6730391</v>
          </cell>
        </row>
        <row r="24">
          <cell r="C24">
            <v>410177510</v>
          </cell>
          <cell r="F24">
            <v>0</v>
          </cell>
        </row>
        <row r="25">
          <cell r="C25">
            <v>65468734</v>
          </cell>
          <cell r="F25">
            <v>14461660</v>
          </cell>
        </row>
        <row r="26">
          <cell r="C26">
            <v>621393118</v>
          </cell>
          <cell r="F26">
            <v>0</v>
          </cell>
        </row>
        <row r="27">
          <cell r="C27">
            <v>223287492</v>
          </cell>
          <cell r="F27">
            <v>0</v>
          </cell>
        </row>
        <row r="28">
          <cell r="C28">
            <v>63575545</v>
          </cell>
          <cell r="F28">
            <v>62427917</v>
          </cell>
        </row>
        <row r="29">
          <cell r="C29">
            <v>1537603454</v>
          </cell>
          <cell r="F29">
            <v>14461660</v>
          </cell>
        </row>
        <row r="30">
          <cell r="C30">
            <v>1425174739</v>
          </cell>
          <cell r="F30">
            <v>46313108</v>
          </cell>
        </row>
      </sheetData>
      <sheetData sheetId="21"/>
      <sheetData sheetId="22">
        <row r="5">
          <cell r="C5">
            <v>155000000</v>
          </cell>
          <cell r="F5">
            <v>31505301</v>
          </cell>
        </row>
        <row r="6">
          <cell r="C6">
            <v>31356658</v>
          </cell>
          <cell r="F6">
            <v>530726154</v>
          </cell>
        </row>
        <row r="7">
          <cell r="C7">
            <v>186356658</v>
          </cell>
          <cell r="F7">
            <v>538227378</v>
          </cell>
        </row>
        <row r="8">
          <cell r="C8">
            <v>0</v>
          </cell>
          <cell r="F8">
            <v>17120774</v>
          </cell>
        </row>
        <row r="9">
          <cell r="C9">
            <v>17630905</v>
          </cell>
          <cell r="F9">
            <v>22439226</v>
          </cell>
        </row>
        <row r="10">
          <cell r="C10">
            <v>26708172</v>
          </cell>
          <cell r="F10">
            <v>2336178</v>
          </cell>
        </row>
        <row r="11">
          <cell r="C11">
            <v>151380147</v>
          </cell>
          <cell r="F11">
            <v>41896178</v>
          </cell>
        </row>
        <row r="12">
          <cell r="C12">
            <v>85561423</v>
          </cell>
          <cell r="F12">
            <v>1983503</v>
          </cell>
        </row>
        <row r="13">
          <cell r="C13">
            <v>63088849</v>
          </cell>
          <cell r="F13">
            <v>39912675</v>
          </cell>
        </row>
        <row r="14">
          <cell r="C14">
            <v>0</v>
          </cell>
          <cell r="F14">
            <v>747894</v>
          </cell>
        </row>
        <row r="15">
          <cell r="C15">
            <v>530726154</v>
          </cell>
          <cell r="F15">
            <v>0</v>
          </cell>
        </row>
        <row r="16">
          <cell r="C16">
            <v>0</v>
          </cell>
          <cell r="F16">
            <v>39164781</v>
          </cell>
        </row>
        <row r="17">
          <cell r="C17">
            <v>7501224</v>
          </cell>
          <cell r="F17">
            <v>1436256</v>
          </cell>
        </row>
        <row r="18">
          <cell r="C18">
            <v>538227378</v>
          </cell>
          <cell r="F18">
            <v>37728525</v>
          </cell>
        </row>
        <row r="19">
          <cell r="C19">
            <v>21046210</v>
          </cell>
          <cell r="F19">
            <v>-1594208</v>
          </cell>
        </row>
        <row r="20">
          <cell r="C20">
            <v>5943132</v>
          </cell>
          <cell r="F20">
            <v>36134317</v>
          </cell>
        </row>
        <row r="21">
          <cell r="C21">
            <v>15103078</v>
          </cell>
          <cell r="F21">
            <v>31724943</v>
          </cell>
        </row>
        <row r="22">
          <cell r="C22">
            <v>135484392</v>
          </cell>
          <cell r="F22">
            <v>26987265</v>
          </cell>
        </row>
        <row r="23">
          <cell r="C23">
            <v>0</v>
          </cell>
          <cell r="F23">
            <v>4737678</v>
          </cell>
        </row>
        <row r="24">
          <cell r="C24">
            <v>4435028</v>
          </cell>
          <cell r="F24">
            <v>0</v>
          </cell>
        </row>
        <row r="25">
          <cell r="C25">
            <v>116242395</v>
          </cell>
          <cell r="F25">
            <v>4409374</v>
          </cell>
        </row>
        <row r="26">
          <cell r="C26">
            <v>166284622</v>
          </cell>
          <cell r="F26">
            <v>0</v>
          </cell>
        </row>
        <row r="27">
          <cell r="C27">
            <v>33789819</v>
          </cell>
          <cell r="F27">
            <v>0</v>
          </cell>
        </row>
        <row r="28">
          <cell r="C28">
            <v>35382743</v>
          </cell>
          <cell r="F28">
            <v>38476419</v>
          </cell>
        </row>
        <row r="29">
          <cell r="C29">
            <v>491618999</v>
          </cell>
          <cell r="F29">
            <v>4409374</v>
          </cell>
        </row>
        <row r="30">
          <cell r="C30">
            <v>484117775</v>
          </cell>
          <cell r="F30">
            <v>33319151</v>
          </cell>
        </row>
      </sheetData>
      <sheetData sheetId="23"/>
      <sheetData sheetId="24">
        <row r="5">
          <cell r="C5">
            <v>152000000</v>
          </cell>
          <cell r="F5">
            <v>29469114</v>
          </cell>
        </row>
        <row r="6">
          <cell r="C6">
            <v>16479898</v>
          </cell>
          <cell r="F6">
            <v>541269303</v>
          </cell>
        </row>
        <row r="7">
          <cell r="C7">
            <v>168479898</v>
          </cell>
          <cell r="F7">
            <v>554932149</v>
          </cell>
        </row>
        <row r="8">
          <cell r="C8">
            <v>0</v>
          </cell>
          <cell r="F8">
            <v>9815434</v>
          </cell>
        </row>
        <row r="9">
          <cell r="C9">
            <v>12526221</v>
          </cell>
          <cell r="F9">
            <v>6654396</v>
          </cell>
        </row>
        <row r="10">
          <cell r="C10">
            <v>31802739</v>
          </cell>
          <cell r="F10">
            <v>11302522</v>
          </cell>
        </row>
        <row r="11">
          <cell r="C11">
            <v>98127016</v>
          </cell>
          <cell r="F11">
            <v>27772352</v>
          </cell>
        </row>
        <row r="12">
          <cell r="C12">
            <v>145952266</v>
          </cell>
          <cell r="F12">
            <v>3800613</v>
          </cell>
        </row>
        <row r="13">
          <cell r="C13">
            <v>84381163</v>
          </cell>
          <cell r="F13">
            <v>23971739</v>
          </cell>
        </row>
        <row r="14">
          <cell r="C14">
            <v>0</v>
          </cell>
          <cell r="F14">
            <v>408816</v>
          </cell>
        </row>
        <row r="15">
          <cell r="C15">
            <v>541269303</v>
          </cell>
          <cell r="F15">
            <v>0</v>
          </cell>
        </row>
        <row r="16">
          <cell r="F16">
            <v>23562923</v>
          </cell>
        </row>
        <row r="17">
          <cell r="C17">
            <v>13662846</v>
          </cell>
          <cell r="F17">
            <v>881606</v>
          </cell>
        </row>
        <row r="18">
          <cell r="C18">
            <v>554932149</v>
          </cell>
          <cell r="F18">
            <v>22681317</v>
          </cell>
        </row>
        <row r="19">
          <cell r="C19">
            <v>11112039</v>
          </cell>
          <cell r="F19">
            <v>-1796241</v>
          </cell>
        </row>
        <row r="20">
          <cell r="C20">
            <v>2489272</v>
          </cell>
          <cell r="F20">
            <v>20885076</v>
          </cell>
        </row>
        <row r="21">
          <cell r="C21">
            <v>8622767</v>
          </cell>
          <cell r="F21">
            <v>16610177</v>
          </cell>
        </row>
        <row r="22">
          <cell r="C22">
            <v>90801128</v>
          </cell>
          <cell r="F22">
            <v>13874431</v>
          </cell>
        </row>
        <row r="23">
          <cell r="C23">
            <v>0</v>
          </cell>
          <cell r="F23">
            <v>2735746</v>
          </cell>
        </row>
        <row r="24">
          <cell r="C24">
            <v>32006720</v>
          </cell>
          <cell r="F24">
            <v>0</v>
          </cell>
        </row>
        <row r="25">
          <cell r="C25">
            <v>25487600</v>
          </cell>
          <cell r="F25">
            <v>4274899</v>
          </cell>
        </row>
        <row r="26">
          <cell r="C26">
            <v>305030688</v>
          </cell>
          <cell r="F26">
            <v>0</v>
          </cell>
        </row>
        <row r="27">
          <cell r="C27">
            <v>49098601</v>
          </cell>
          <cell r="F27">
            <v>0</v>
          </cell>
        </row>
        <row r="28">
          <cell r="C28">
            <v>14415531</v>
          </cell>
          <cell r="F28">
            <v>23090133</v>
          </cell>
        </row>
        <row r="29">
          <cell r="C29">
            <v>516840268</v>
          </cell>
          <cell r="F29">
            <v>4274899</v>
          </cell>
        </row>
        <row r="30">
          <cell r="C30">
            <v>503177422</v>
          </cell>
          <cell r="F30">
            <v>18406418</v>
          </cell>
        </row>
      </sheetData>
      <sheetData sheetId="25"/>
      <sheetData sheetId="26">
        <row r="5">
          <cell r="C5">
            <v>150000000</v>
          </cell>
          <cell r="F5">
            <v>61984816</v>
          </cell>
        </row>
        <row r="6">
          <cell r="C6">
            <v>52779595</v>
          </cell>
          <cell r="F6">
            <v>766446516</v>
          </cell>
        </row>
        <row r="7">
          <cell r="C7">
            <v>202779595</v>
          </cell>
          <cell r="F7">
            <v>785191718</v>
          </cell>
        </row>
        <row r="8">
          <cell r="C8">
            <v>0</v>
          </cell>
          <cell r="F8">
            <v>17630715</v>
          </cell>
        </row>
        <row r="9">
          <cell r="C9">
            <v>11011699</v>
          </cell>
          <cell r="F9">
            <v>19063253</v>
          </cell>
        </row>
        <row r="10">
          <cell r="C10">
            <v>63808495</v>
          </cell>
          <cell r="F10">
            <v>4119465</v>
          </cell>
        </row>
        <row r="11">
          <cell r="C11">
            <v>266302618</v>
          </cell>
          <cell r="F11">
            <v>40813433</v>
          </cell>
        </row>
        <row r="12">
          <cell r="C12">
            <v>194495051</v>
          </cell>
          <cell r="F12">
            <v>3047917</v>
          </cell>
        </row>
        <row r="13">
          <cell r="C13">
            <v>28049058</v>
          </cell>
          <cell r="F13">
            <v>37765516</v>
          </cell>
        </row>
        <row r="14">
          <cell r="C14">
            <v>0</v>
          </cell>
          <cell r="F14">
            <v>404375</v>
          </cell>
        </row>
        <row r="15">
          <cell r="C15">
            <v>766446516</v>
          </cell>
          <cell r="F15">
            <v>0</v>
          </cell>
        </row>
        <row r="16">
          <cell r="C16">
            <v>0</v>
          </cell>
          <cell r="F16">
            <v>37361141</v>
          </cell>
        </row>
        <row r="17">
          <cell r="C17">
            <v>18745202</v>
          </cell>
          <cell r="F17">
            <v>1672038</v>
          </cell>
        </row>
        <row r="18">
          <cell r="C18">
            <v>785191718</v>
          </cell>
          <cell r="F18">
            <v>35689103</v>
          </cell>
        </row>
        <row r="19">
          <cell r="C19">
            <v>92353387</v>
          </cell>
          <cell r="F19">
            <v>-90413</v>
          </cell>
        </row>
        <row r="20">
          <cell r="C20">
            <v>4890988</v>
          </cell>
          <cell r="F20">
            <v>35598690</v>
          </cell>
        </row>
        <row r="21">
          <cell r="C21">
            <v>87462399</v>
          </cell>
          <cell r="F21">
            <v>24467631</v>
          </cell>
        </row>
        <row r="22">
          <cell r="C22">
            <v>106143869</v>
          </cell>
          <cell r="F22">
            <v>24467631</v>
          </cell>
        </row>
        <row r="23">
          <cell r="C23">
            <v>0</v>
          </cell>
          <cell r="F23">
            <v>0</v>
          </cell>
        </row>
        <row r="24">
          <cell r="C24">
            <v>19065496</v>
          </cell>
          <cell r="F24">
            <v>0</v>
          </cell>
        </row>
        <row r="25">
          <cell r="C25">
            <v>102723926</v>
          </cell>
          <cell r="F25">
            <v>11131059</v>
          </cell>
        </row>
        <row r="26">
          <cell r="C26">
            <v>289021439</v>
          </cell>
          <cell r="F26">
            <v>0</v>
          </cell>
        </row>
        <row r="27">
          <cell r="C27">
            <v>71162125</v>
          </cell>
          <cell r="F27">
            <v>0</v>
          </cell>
        </row>
        <row r="28">
          <cell r="C28">
            <v>47627648</v>
          </cell>
          <cell r="F28">
            <v>36093478</v>
          </cell>
        </row>
        <row r="29">
          <cell r="C29">
            <v>635744503</v>
          </cell>
          <cell r="F29">
            <v>11131059</v>
          </cell>
        </row>
        <row r="30">
          <cell r="C30">
            <v>616999301</v>
          </cell>
          <cell r="F30">
            <v>24558044</v>
          </cell>
        </row>
      </sheetData>
      <sheetData sheetId="27"/>
      <sheetData sheetId="28">
        <row r="5">
          <cell r="C5">
            <v>150000000</v>
          </cell>
          <cell r="F5">
            <v>79296</v>
          </cell>
        </row>
        <row r="6">
          <cell r="C6">
            <v>18880625</v>
          </cell>
          <cell r="F6">
            <v>689250352</v>
          </cell>
        </row>
        <row r="7">
          <cell r="C7">
            <v>168880625</v>
          </cell>
          <cell r="F7">
            <v>717984095</v>
          </cell>
        </row>
        <row r="8">
          <cell r="C8">
            <v>0</v>
          </cell>
          <cell r="F8">
            <v>9967225</v>
          </cell>
        </row>
        <row r="9">
          <cell r="C9">
            <v>36867</v>
          </cell>
          <cell r="F9">
            <v>7718722</v>
          </cell>
        </row>
        <row r="10">
          <cell r="C10">
            <v>39500093</v>
          </cell>
          <cell r="F10">
            <v>16050982</v>
          </cell>
        </row>
        <row r="11">
          <cell r="C11">
            <v>33480309</v>
          </cell>
          <cell r="F11">
            <v>33736929</v>
          </cell>
        </row>
        <row r="12">
          <cell r="C12">
            <v>123331546</v>
          </cell>
          <cell r="F12">
            <v>6021354</v>
          </cell>
        </row>
        <row r="13">
          <cell r="C13">
            <v>324020912</v>
          </cell>
          <cell r="F13">
            <v>27715575</v>
          </cell>
        </row>
        <row r="14">
          <cell r="C14">
            <v>0</v>
          </cell>
          <cell r="F14">
            <v>644239</v>
          </cell>
        </row>
        <row r="15">
          <cell r="C15">
            <v>689250352</v>
          </cell>
          <cell r="F15">
            <v>0</v>
          </cell>
        </row>
        <row r="16">
          <cell r="C16">
            <v>0</v>
          </cell>
          <cell r="F16">
            <v>27071336</v>
          </cell>
        </row>
        <row r="17">
          <cell r="C17">
            <v>28733743</v>
          </cell>
          <cell r="F17">
            <v>1358146</v>
          </cell>
        </row>
        <row r="18">
          <cell r="C18">
            <v>717984095</v>
          </cell>
          <cell r="F18">
            <v>25713190</v>
          </cell>
        </row>
        <row r="19">
          <cell r="C19">
            <v>10266244</v>
          </cell>
          <cell r="F19">
            <v>90552</v>
          </cell>
        </row>
        <row r="20">
          <cell r="C20">
            <v>5048621</v>
          </cell>
          <cell r="F20">
            <v>25803742</v>
          </cell>
        </row>
        <row r="21">
          <cell r="C21">
            <v>5217623</v>
          </cell>
          <cell r="F21">
            <v>19950206</v>
          </cell>
        </row>
        <row r="22">
          <cell r="C22">
            <v>29801252</v>
          </cell>
          <cell r="F22">
            <v>16901596</v>
          </cell>
        </row>
        <row r="23">
          <cell r="C23">
            <v>0</v>
          </cell>
          <cell r="F23">
            <v>3048610</v>
          </cell>
        </row>
        <row r="24">
          <cell r="C24">
            <v>158527197</v>
          </cell>
          <cell r="F24">
            <v>0</v>
          </cell>
        </row>
        <row r="25">
          <cell r="C25">
            <v>0</v>
          </cell>
          <cell r="F25">
            <v>5853536</v>
          </cell>
        </row>
        <row r="26">
          <cell r="C26">
            <v>496564364</v>
          </cell>
          <cell r="F26">
            <v>0</v>
          </cell>
        </row>
        <row r="27">
          <cell r="C27">
            <v>25457066</v>
          </cell>
          <cell r="F27">
            <v>0</v>
          </cell>
        </row>
        <row r="28">
          <cell r="C28">
            <v>2337297</v>
          </cell>
          <cell r="F28">
            <v>26357429</v>
          </cell>
        </row>
        <row r="29">
          <cell r="C29">
            <v>712687176</v>
          </cell>
          <cell r="F29">
            <v>5853536</v>
          </cell>
        </row>
        <row r="30">
          <cell r="C30">
            <v>683953433</v>
          </cell>
          <cell r="F30">
            <v>19859654</v>
          </cell>
        </row>
      </sheetData>
      <sheetData sheetId="29"/>
      <sheetData sheetId="30">
        <row r="5">
          <cell r="C5">
            <v>150000000</v>
          </cell>
          <cell r="F5">
            <v>43817327</v>
          </cell>
        </row>
        <row r="6">
          <cell r="C6">
            <v>47079367</v>
          </cell>
          <cell r="F6">
            <v>586282720</v>
          </cell>
        </row>
        <row r="7">
          <cell r="C7">
            <v>197079367</v>
          </cell>
          <cell r="F7">
            <v>602995583</v>
          </cell>
        </row>
        <row r="8">
          <cell r="C8">
            <v>0</v>
          </cell>
          <cell r="F8">
            <v>12083115</v>
          </cell>
        </row>
        <row r="9">
          <cell r="C9">
            <v>0</v>
          </cell>
          <cell r="F9">
            <v>5587062</v>
          </cell>
        </row>
        <row r="10">
          <cell r="C10">
            <v>266443913</v>
          </cell>
          <cell r="F10">
            <v>10288987</v>
          </cell>
        </row>
        <row r="11">
          <cell r="C11">
            <v>44252379</v>
          </cell>
          <cell r="F11">
            <v>27959164</v>
          </cell>
        </row>
        <row r="12">
          <cell r="C12">
            <v>55776968</v>
          </cell>
          <cell r="F12">
            <v>8199607</v>
          </cell>
        </row>
        <row r="13">
          <cell r="C13">
            <v>22730093</v>
          </cell>
          <cell r="F13">
            <v>19759557</v>
          </cell>
        </row>
        <row r="14">
          <cell r="C14">
            <v>0</v>
          </cell>
          <cell r="F14">
            <v>419283</v>
          </cell>
        </row>
        <row r="15">
          <cell r="C15">
            <v>586282720</v>
          </cell>
          <cell r="F15">
            <v>0</v>
          </cell>
        </row>
        <row r="16">
          <cell r="C16">
            <v>0</v>
          </cell>
          <cell r="F16">
            <v>19340274</v>
          </cell>
        </row>
        <row r="17">
          <cell r="C17">
            <v>16712863</v>
          </cell>
          <cell r="F17">
            <v>442725</v>
          </cell>
        </row>
        <row r="18">
          <cell r="C18">
            <v>602995583</v>
          </cell>
          <cell r="F18">
            <v>18897549</v>
          </cell>
        </row>
        <row r="19">
          <cell r="C19">
            <v>7033351</v>
          </cell>
          <cell r="F19">
            <v>-703806</v>
          </cell>
        </row>
        <row r="20">
          <cell r="C20">
            <v>4126001</v>
          </cell>
          <cell r="F20">
            <v>18193743</v>
          </cell>
        </row>
        <row r="21">
          <cell r="C21">
            <v>2907350</v>
          </cell>
          <cell r="F21">
            <v>14616602</v>
          </cell>
        </row>
        <row r="22">
          <cell r="C22">
            <v>155906</v>
          </cell>
          <cell r="F22">
            <v>12402249</v>
          </cell>
        </row>
        <row r="23">
          <cell r="C23">
            <v>0</v>
          </cell>
          <cell r="F23">
            <v>2214353</v>
          </cell>
        </row>
        <row r="24">
          <cell r="C24">
            <v>391570000</v>
          </cell>
          <cell r="F24">
            <v>0</v>
          </cell>
        </row>
        <row r="25">
          <cell r="C25">
            <v>2376009</v>
          </cell>
          <cell r="F25">
            <v>3577141</v>
          </cell>
        </row>
        <row r="26">
          <cell r="C26">
            <v>123366527</v>
          </cell>
          <cell r="F26">
            <v>0</v>
          </cell>
        </row>
        <row r="27">
          <cell r="C27">
            <v>29497485</v>
          </cell>
          <cell r="F27">
            <v>0</v>
          </cell>
        </row>
        <row r="28">
          <cell r="C28">
            <v>9304979</v>
          </cell>
          <cell r="F28">
            <v>19316832</v>
          </cell>
        </row>
        <row r="29">
          <cell r="C29">
            <v>556270906</v>
          </cell>
          <cell r="F29">
            <v>3577141</v>
          </cell>
        </row>
        <row r="30">
          <cell r="C30">
            <v>539558043</v>
          </cell>
          <cell r="F30">
            <v>15320408</v>
          </cell>
        </row>
      </sheetData>
      <sheetData sheetId="31"/>
      <sheetData sheetId="32">
        <row r="5">
          <cell r="C5">
            <v>150000000</v>
          </cell>
          <cell r="F5">
            <v>32105568</v>
          </cell>
        </row>
        <row r="6">
          <cell r="C6">
            <v>10932225</v>
          </cell>
          <cell r="F6">
            <v>330022487</v>
          </cell>
        </row>
        <row r="7">
          <cell r="C7">
            <v>160932225</v>
          </cell>
          <cell r="F7">
            <v>332716928</v>
          </cell>
        </row>
        <row r="8">
          <cell r="C8">
            <v>0</v>
          </cell>
          <cell r="F8">
            <v>1187097</v>
          </cell>
        </row>
        <row r="9">
          <cell r="C9">
            <v>4550000</v>
          </cell>
          <cell r="F9">
            <v>3794025</v>
          </cell>
        </row>
        <row r="10">
          <cell r="C10">
            <v>38162594</v>
          </cell>
          <cell r="F10">
            <v>8792853</v>
          </cell>
        </row>
        <row r="11">
          <cell r="C11">
            <v>85315595</v>
          </cell>
          <cell r="F11">
            <v>13773975</v>
          </cell>
        </row>
        <row r="12">
          <cell r="C12">
            <v>32216888</v>
          </cell>
          <cell r="F12">
            <v>798895</v>
          </cell>
        </row>
        <row r="13">
          <cell r="C13">
            <v>8845185</v>
          </cell>
          <cell r="F13">
            <v>12975080</v>
          </cell>
        </row>
        <row r="14">
          <cell r="C14">
            <v>0</v>
          </cell>
          <cell r="F14">
            <v>646558</v>
          </cell>
        </row>
        <row r="15">
          <cell r="C15">
            <v>330022487</v>
          </cell>
          <cell r="F15">
            <v>0</v>
          </cell>
        </row>
        <row r="16">
          <cell r="C16">
            <v>0</v>
          </cell>
          <cell r="F16">
            <v>12328522</v>
          </cell>
        </row>
        <row r="17">
          <cell r="C17">
            <v>2694441</v>
          </cell>
          <cell r="F17">
            <v>934767</v>
          </cell>
        </row>
        <row r="18">
          <cell r="C18">
            <v>332716928</v>
          </cell>
          <cell r="F18">
            <v>11393755</v>
          </cell>
        </row>
        <row r="19">
          <cell r="C19">
            <v>44847996</v>
          </cell>
          <cell r="F19">
            <v>-396935</v>
          </cell>
        </row>
        <row r="20">
          <cell r="C20">
            <v>3138842</v>
          </cell>
          <cell r="F20">
            <v>10996820</v>
          </cell>
        </row>
        <row r="21">
          <cell r="C21">
            <v>41709154</v>
          </cell>
          <cell r="F21">
            <v>8401085</v>
          </cell>
        </row>
        <row r="22">
          <cell r="C22">
            <v>156991843</v>
          </cell>
          <cell r="F22">
            <v>7053776</v>
          </cell>
        </row>
        <row r="23">
          <cell r="C23">
            <v>0</v>
          </cell>
          <cell r="F23">
            <v>1347309</v>
          </cell>
        </row>
        <row r="24">
          <cell r="C24">
            <v>3079978</v>
          </cell>
          <cell r="F24">
            <v>0</v>
          </cell>
        </row>
        <row r="25">
          <cell r="C25">
            <v>37965222</v>
          </cell>
          <cell r="F25">
            <v>2595735</v>
          </cell>
        </row>
        <row r="26">
          <cell r="C26">
            <v>47105345</v>
          </cell>
          <cell r="F26">
            <v>0</v>
          </cell>
        </row>
        <row r="27">
          <cell r="C27">
            <v>11178310</v>
          </cell>
          <cell r="F27">
            <v>0</v>
          </cell>
        </row>
        <row r="28">
          <cell r="C28">
            <v>2581508</v>
          </cell>
          <cell r="F28">
            <v>12040313</v>
          </cell>
        </row>
        <row r="29">
          <cell r="C29">
            <v>258902206</v>
          </cell>
          <cell r="F29">
            <v>2595735</v>
          </cell>
        </row>
        <row r="30">
          <cell r="C30">
            <v>256207765</v>
          </cell>
          <cell r="F30">
            <v>8798020</v>
          </cell>
        </row>
      </sheetData>
      <sheetData sheetId="33"/>
      <sheetData sheetId="34">
        <row r="5">
          <cell r="C5">
            <v>152000000</v>
          </cell>
          <cell r="F5">
            <v>9303395</v>
          </cell>
        </row>
        <row r="6">
          <cell r="C6">
            <v>21248314</v>
          </cell>
          <cell r="F6">
            <v>304872996</v>
          </cell>
        </row>
        <row r="7">
          <cell r="C7">
            <v>173248314</v>
          </cell>
          <cell r="F7">
            <v>313786909</v>
          </cell>
        </row>
        <row r="8">
          <cell r="C8">
            <v>0</v>
          </cell>
          <cell r="F8">
            <v>1010184</v>
          </cell>
        </row>
        <row r="9">
          <cell r="C9">
            <v>632001</v>
          </cell>
          <cell r="F9">
            <v>14065033</v>
          </cell>
        </row>
        <row r="10">
          <cell r="C10">
            <v>1297617</v>
          </cell>
          <cell r="F10">
            <v>2989969</v>
          </cell>
        </row>
        <row r="11">
          <cell r="C11">
            <v>0</v>
          </cell>
          <cell r="F11">
            <v>18065186</v>
          </cell>
        </row>
        <row r="12">
          <cell r="C12">
            <v>89916216</v>
          </cell>
          <cell r="F12">
            <v>2455167</v>
          </cell>
        </row>
        <row r="13">
          <cell r="C13">
            <v>39778848</v>
          </cell>
          <cell r="F13">
            <v>15610019</v>
          </cell>
        </row>
        <row r="14">
          <cell r="C14">
            <v>0</v>
          </cell>
          <cell r="F14">
            <v>1782866</v>
          </cell>
        </row>
        <row r="15">
          <cell r="C15">
            <v>304872996</v>
          </cell>
          <cell r="F15">
            <v>0</v>
          </cell>
        </row>
        <row r="16">
          <cell r="C16">
            <v>0</v>
          </cell>
          <cell r="F16">
            <v>13827153</v>
          </cell>
        </row>
        <row r="17">
          <cell r="C17">
            <v>8913913</v>
          </cell>
          <cell r="F17">
            <v>1659146</v>
          </cell>
        </row>
        <row r="18">
          <cell r="C18">
            <v>313786909</v>
          </cell>
          <cell r="F18">
            <v>12168007</v>
          </cell>
        </row>
        <row r="19">
          <cell r="C19">
            <v>37148190</v>
          </cell>
          <cell r="F19">
            <v>-399265</v>
          </cell>
        </row>
        <row r="20">
          <cell r="C20">
            <v>2544842</v>
          </cell>
          <cell r="F20">
            <v>11768742</v>
          </cell>
        </row>
        <row r="21">
          <cell r="C21">
            <v>34603348</v>
          </cell>
          <cell r="F21">
            <v>9316688</v>
          </cell>
        </row>
        <row r="22">
          <cell r="C22">
            <v>0</v>
          </cell>
          <cell r="F22">
            <v>7765905</v>
          </cell>
        </row>
        <row r="23">
          <cell r="C23">
            <v>0</v>
          </cell>
          <cell r="F23">
            <v>1550783</v>
          </cell>
        </row>
        <row r="24">
          <cell r="C24">
            <v>4088637</v>
          </cell>
          <cell r="F24">
            <v>0</v>
          </cell>
        </row>
        <row r="25">
          <cell r="C25">
            <v>109462561</v>
          </cell>
          <cell r="F25">
            <v>2452054</v>
          </cell>
        </row>
        <row r="26">
          <cell r="C26">
            <v>75983957</v>
          </cell>
          <cell r="F26">
            <v>0</v>
          </cell>
        </row>
        <row r="27">
          <cell r="C27">
            <v>53066913</v>
          </cell>
          <cell r="F27">
            <v>0</v>
          </cell>
        </row>
        <row r="28">
          <cell r="C28">
            <v>27278098</v>
          </cell>
          <cell r="F28">
            <v>13950873</v>
          </cell>
        </row>
        <row r="29">
          <cell r="C29">
            <v>269880166</v>
          </cell>
          <cell r="F29">
            <v>2452054</v>
          </cell>
        </row>
        <row r="30">
          <cell r="C30">
            <v>260966253</v>
          </cell>
          <cell r="F30">
            <v>9715953</v>
          </cell>
        </row>
      </sheetData>
      <sheetData sheetId="35"/>
      <sheetData sheetId="36">
        <row r="5">
          <cell r="C5">
            <v>187300000</v>
          </cell>
          <cell r="F5">
            <v>13418442</v>
          </cell>
        </row>
        <row r="6">
          <cell r="C6">
            <v>9182702</v>
          </cell>
          <cell r="F6">
            <v>283792936</v>
          </cell>
        </row>
        <row r="7">
          <cell r="C7">
            <v>196482702</v>
          </cell>
          <cell r="F7">
            <v>310658820</v>
          </cell>
        </row>
        <row r="8">
          <cell r="C8">
            <v>0</v>
          </cell>
          <cell r="F8">
            <v>833929</v>
          </cell>
        </row>
        <row r="9">
          <cell r="C9">
            <v>0</v>
          </cell>
          <cell r="F9">
            <v>40907661</v>
          </cell>
        </row>
        <row r="10">
          <cell r="C10">
            <v>13767782</v>
          </cell>
          <cell r="F10">
            <v>103792</v>
          </cell>
        </row>
        <row r="11">
          <cell r="C11">
            <v>13655181</v>
          </cell>
          <cell r="F11">
            <v>41845382</v>
          </cell>
        </row>
        <row r="12">
          <cell r="C12">
            <v>40340674</v>
          </cell>
          <cell r="F12">
            <v>35970886</v>
          </cell>
        </row>
        <row r="13">
          <cell r="C13">
            <v>19546597</v>
          </cell>
          <cell r="F13">
            <v>5874496</v>
          </cell>
        </row>
        <row r="14">
          <cell r="C14">
            <v>0</v>
          </cell>
          <cell r="F14">
            <v>644536</v>
          </cell>
        </row>
        <row r="15">
          <cell r="C15">
            <v>283792936</v>
          </cell>
          <cell r="F15">
            <v>0</v>
          </cell>
        </row>
        <row r="16">
          <cell r="C16">
            <v>0</v>
          </cell>
          <cell r="F16">
            <v>5229960</v>
          </cell>
        </row>
        <row r="17">
          <cell r="C17">
            <v>26865884</v>
          </cell>
          <cell r="F17">
            <v>563013</v>
          </cell>
        </row>
        <row r="18">
          <cell r="C18">
            <v>310658820</v>
          </cell>
          <cell r="F18">
            <v>4666947</v>
          </cell>
        </row>
        <row r="19">
          <cell r="C19">
            <v>19453127</v>
          </cell>
          <cell r="F19">
            <v>-139916</v>
          </cell>
        </row>
        <row r="20">
          <cell r="C20">
            <v>2688015</v>
          </cell>
          <cell r="F20">
            <v>4527031</v>
          </cell>
        </row>
        <row r="21">
          <cell r="C21">
            <v>16765112</v>
          </cell>
          <cell r="F21">
            <v>2332944</v>
          </cell>
        </row>
        <row r="22">
          <cell r="C22">
            <v>83700865</v>
          </cell>
          <cell r="F22">
            <v>2097913</v>
          </cell>
        </row>
        <row r="23">
          <cell r="C23">
            <v>0</v>
          </cell>
          <cell r="F23">
            <v>235031</v>
          </cell>
        </row>
        <row r="24">
          <cell r="C24">
            <v>1510011</v>
          </cell>
          <cell r="F24">
            <v>0</v>
          </cell>
        </row>
        <row r="25">
          <cell r="C25">
            <v>21771536</v>
          </cell>
          <cell r="F25">
            <v>2194087</v>
          </cell>
        </row>
        <row r="26">
          <cell r="C26">
            <v>135824102</v>
          </cell>
          <cell r="F26">
            <v>0</v>
          </cell>
        </row>
        <row r="27">
          <cell r="C27">
            <v>36245071</v>
          </cell>
          <cell r="F27">
            <v>0</v>
          </cell>
        </row>
        <row r="28">
          <cell r="C28">
            <v>1423681</v>
          </cell>
          <cell r="F28">
            <v>5311483</v>
          </cell>
        </row>
        <row r="29">
          <cell r="C29">
            <v>280475266</v>
          </cell>
          <cell r="F29">
            <v>2194087</v>
          </cell>
        </row>
        <row r="30">
          <cell r="C30">
            <v>253609382</v>
          </cell>
          <cell r="F30">
            <v>2472860</v>
          </cell>
        </row>
      </sheetData>
      <sheetData sheetId="37"/>
      <sheetData sheetId="38">
        <row r="5">
          <cell r="C5">
            <v>250000000</v>
          </cell>
          <cell r="F5">
            <v>42095590</v>
          </cell>
        </row>
        <row r="6">
          <cell r="C6">
            <v>53984100</v>
          </cell>
          <cell r="F6">
            <v>749975258</v>
          </cell>
        </row>
        <row r="7">
          <cell r="C7">
            <v>303984100</v>
          </cell>
          <cell r="F7">
            <v>791799783</v>
          </cell>
        </row>
        <row r="8">
          <cell r="C8">
            <v>1327707</v>
          </cell>
          <cell r="F8">
            <v>26855727</v>
          </cell>
        </row>
        <row r="9">
          <cell r="C9">
            <v>10320544</v>
          </cell>
          <cell r="F9">
            <v>15455677</v>
          </cell>
        </row>
        <row r="10">
          <cell r="C10">
            <v>27271010</v>
          </cell>
          <cell r="F10">
            <v>28722438</v>
          </cell>
        </row>
        <row r="11">
          <cell r="C11">
            <v>148099313</v>
          </cell>
          <cell r="F11">
            <v>71033842</v>
          </cell>
        </row>
        <row r="12">
          <cell r="C12">
            <v>170670577</v>
          </cell>
          <cell r="F12">
            <v>3728517</v>
          </cell>
        </row>
        <row r="13">
          <cell r="C13">
            <v>88302007</v>
          </cell>
          <cell r="F13">
            <v>67305325</v>
          </cell>
        </row>
        <row r="14">
          <cell r="C14">
            <v>0</v>
          </cell>
          <cell r="F14">
            <v>881485</v>
          </cell>
        </row>
        <row r="15">
          <cell r="C15">
            <v>749975258</v>
          </cell>
          <cell r="F15">
            <v>0</v>
          </cell>
        </row>
        <row r="16">
          <cell r="C16">
            <v>0</v>
          </cell>
          <cell r="F16">
            <v>66423840</v>
          </cell>
        </row>
        <row r="17">
          <cell r="C17">
            <v>41824525</v>
          </cell>
          <cell r="F17">
            <v>1427866</v>
          </cell>
        </row>
        <row r="18">
          <cell r="C18">
            <v>791799783</v>
          </cell>
          <cell r="F18">
            <v>64995974</v>
          </cell>
        </row>
        <row r="19">
          <cell r="C19">
            <v>45886883</v>
          </cell>
          <cell r="F19">
            <v>-277104</v>
          </cell>
        </row>
        <row r="20">
          <cell r="C20">
            <v>4100945</v>
          </cell>
          <cell r="F20">
            <v>64718870</v>
          </cell>
        </row>
        <row r="21">
          <cell r="C21">
            <v>41785938</v>
          </cell>
          <cell r="F21">
            <v>56738356</v>
          </cell>
        </row>
        <row r="22">
          <cell r="C22">
            <v>60690935</v>
          </cell>
          <cell r="F22">
            <v>48163503</v>
          </cell>
        </row>
        <row r="23">
          <cell r="C23">
            <v>170528</v>
          </cell>
          <cell r="F23">
            <v>8574853</v>
          </cell>
        </row>
        <row r="24">
          <cell r="C24">
            <v>65083630</v>
          </cell>
          <cell r="F24">
            <v>0</v>
          </cell>
        </row>
        <row r="25">
          <cell r="C25">
            <v>225883477</v>
          </cell>
          <cell r="F25">
            <v>7980514</v>
          </cell>
        </row>
        <row r="26">
          <cell r="C26">
            <v>244852966</v>
          </cell>
          <cell r="F26">
            <v>0</v>
          </cell>
        </row>
        <row r="27">
          <cell r="C27">
            <v>81821769</v>
          </cell>
          <cell r="F27">
            <v>0</v>
          </cell>
        </row>
        <row r="28">
          <cell r="C28">
            <v>29414950</v>
          </cell>
          <cell r="F28">
            <v>65877459</v>
          </cell>
        </row>
        <row r="29">
          <cell r="C29">
            <v>707918255</v>
          </cell>
          <cell r="F29">
            <v>7980514</v>
          </cell>
        </row>
        <row r="30">
          <cell r="C30">
            <v>666093730</v>
          </cell>
          <cell r="F30">
            <v>57015460</v>
          </cell>
        </row>
      </sheetData>
      <sheetData sheetId="39"/>
      <sheetData sheetId="40">
        <row r="5">
          <cell r="C5">
            <v>265000000</v>
          </cell>
          <cell r="F5">
            <v>125466764</v>
          </cell>
        </row>
        <row r="6">
          <cell r="C6">
            <v>50483785</v>
          </cell>
          <cell r="F6">
            <v>1551187578</v>
          </cell>
        </row>
        <row r="7">
          <cell r="C7">
            <v>315483785</v>
          </cell>
          <cell r="F7">
            <v>1608634972</v>
          </cell>
        </row>
        <row r="8">
          <cell r="C8">
            <v>0</v>
          </cell>
          <cell r="F8">
            <v>18305658</v>
          </cell>
        </row>
        <row r="9">
          <cell r="C9">
            <v>0</v>
          </cell>
          <cell r="F9">
            <v>40322272</v>
          </cell>
        </row>
        <row r="10">
          <cell r="C10">
            <v>103698930</v>
          </cell>
          <cell r="F10">
            <v>35453635</v>
          </cell>
        </row>
        <row r="11">
          <cell r="C11">
            <v>191738895</v>
          </cell>
          <cell r="F11">
            <v>94081565</v>
          </cell>
        </row>
        <row r="12">
          <cell r="C12">
            <v>471051197</v>
          </cell>
          <cell r="F12">
            <v>8430120</v>
          </cell>
        </row>
        <row r="13">
          <cell r="C13">
            <v>469214771</v>
          </cell>
          <cell r="F13">
            <v>85651445</v>
          </cell>
        </row>
        <row r="14">
          <cell r="C14">
            <v>0</v>
          </cell>
          <cell r="F14">
            <v>873783</v>
          </cell>
        </row>
        <row r="15">
          <cell r="C15">
            <v>1551187578</v>
          </cell>
          <cell r="F15">
            <v>0</v>
          </cell>
        </row>
        <row r="16">
          <cell r="C16">
            <v>0</v>
          </cell>
          <cell r="F16">
            <v>84777662</v>
          </cell>
        </row>
        <row r="17">
          <cell r="C17">
            <v>57447394</v>
          </cell>
          <cell r="F17">
            <v>5858927</v>
          </cell>
        </row>
        <row r="18">
          <cell r="C18">
            <v>1608634972</v>
          </cell>
          <cell r="F18">
            <v>78918735</v>
          </cell>
        </row>
        <row r="19">
          <cell r="C19">
            <v>94275694</v>
          </cell>
          <cell r="F19">
            <v>-3132880</v>
          </cell>
        </row>
        <row r="20">
          <cell r="C20">
            <v>5917667</v>
          </cell>
          <cell r="F20">
            <v>75785855</v>
          </cell>
        </row>
        <row r="21">
          <cell r="C21">
            <v>88358027</v>
          </cell>
          <cell r="F21">
            <v>65055979</v>
          </cell>
        </row>
        <row r="22">
          <cell r="C22">
            <v>88457467</v>
          </cell>
          <cell r="F22">
            <v>55813763</v>
          </cell>
        </row>
        <row r="23">
          <cell r="C23">
            <v>0</v>
          </cell>
          <cell r="F23">
            <v>9242216</v>
          </cell>
        </row>
        <row r="24">
          <cell r="C24">
            <v>53702109</v>
          </cell>
          <cell r="F24">
            <v>0</v>
          </cell>
        </row>
        <row r="25">
          <cell r="C25">
            <v>401180637</v>
          </cell>
          <cell r="F25">
            <v>10729876</v>
          </cell>
        </row>
        <row r="26">
          <cell r="C26">
            <v>665399736</v>
          </cell>
          <cell r="F26">
            <v>0</v>
          </cell>
        </row>
        <row r="27">
          <cell r="C27">
            <v>80266634</v>
          </cell>
          <cell r="F27">
            <v>0</v>
          </cell>
        </row>
        <row r="28">
          <cell r="C28">
            <v>105803598</v>
          </cell>
          <cell r="F28">
            <v>79792518</v>
          </cell>
        </row>
        <row r="29">
          <cell r="C29">
            <v>1394810181</v>
          </cell>
          <cell r="F29">
            <v>10729876</v>
          </cell>
        </row>
        <row r="30">
          <cell r="C30">
            <v>1337362787</v>
          </cell>
          <cell r="F30">
            <v>68188859</v>
          </cell>
        </row>
      </sheetData>
      <sheetData sheetId="41"/>
      <sheetData sheetId="42">
        <row r="5">
          <cell r="C5">
            <v>300000000</v>
          </cell>
          <cell r="F5">
            <v>543857</v>
          </cell>
        </row>
        <row r="6">
          <cell r="C6">
            <v>126430940</v>
          </cell>
          <cell r="F6">
            <v>990427352</v>
          </cell>
        </row>
        <row r="7">
          <cell r="C7">
            <v>426430940</v>
          </cell>
          <cell r="F7">
            <v>1077019848</v>
          </cell>
        </row>
        <row r="8">
          <cell r="C8">
            <v>0</v>
          </cell>
          <cell r="F8">
            <v>4235530</v>
          </cell>
        </row>
        <row r="9">
          <cell r="C9">
            <v>0</v>
          </cell>
          <cell r="F9">
            <v>31258970</v>
          </cell>
        </row>
        <row r="10">
          <cell r="C10">
            <v>12497813</v>
          </cell>
          <cell r="F10">
            <v>25315962</v>
          </cell>
        </row>
        <row r="11">
          <cell r="C11">
            <v>82507706</v>
          </cell>
          <cell r="F11">
            <v>60810462</v>
          </cell>
        </row>
        <row r="12">
          <cell r="C12">
            <v>215352609</v>
          </cell>
          <cell r="F12">
            <v>5136408</v>
          </cell>
        </row>
        <row r="13">
          <cell r="C13">
            <v>253638284</v>
          </cell>
          <cell r="F13">
            <v>55674054</v>
          </cell>
        </row>
        <row r="14">
          <cell r="C14">
            <v>0</v>
          </cell>
          <cell r="F14">
            <v>0</v>
          </cell>
        </row>
        <row r="15">
          <cell r="C15">
            <v>990427352</v>
          </cell>
          <cell r="F15">
            <v>0</v>
          </cell>
        </row>
        <row r="16">
          <cell r="C16">
            <v>0</v>
          </cell>
          <cell r="F16">
            <v>55674054</v>
          </cell>
        </row>
        <row r="17">
          <cell r="C17">
            <v>86592496</v>
          </cell>
          <cell r="F17">
            <v>2062284</v>
          </cell>
        </row>
        <row r="18">
          <cell r="C18">
            <v>1077019848</v>
          </cell>
          <cell r="F18">
            <v>53611770</v>
          </cell>
        </row>
        <row r="19">
          <cell r="C19">
            <v>48997862</v>
          </cell>
          <cell r="F19">
            <v>529028</v>
          </cell>
        </row>
        <row r="20">
          <cell r="C20">
            <v>11410050</v>
          </cell>
          <cell r="F20">
            <v>54140798</v>
          </cell>
        </row>
        <row r="21">
          <cell r="C21">
            <v>37587812</v>
          </cell>
          <cell r="F21">
            <v>47177646</v>
          </cell>
        </row>
        <row r="22">
          <cell r="C22">
            <v>0</v>
          </cell>
          <cell r="F22">
            <v>40760180</v>
          </cell>
        </row>
        <row r="23">
          <cell r="C23">
            <v>0</v>
          </cell>
          <cell r="F23">
            <v>6417466</v>
          </cell>
        </row>
        <row r="24">
          <cell r="C24">
            <v>170382050</v>
          </cell>
          <cell r="F24">
            <v>0</v>
          </cell>
        </row>
        <row r="25">
          <cell r="C25">
            <v>0</v>
          </cell>
          <cell r="F25">
            <v>6963152</v>
          </cell>
        </row>
        <row r="26">
          <cell r="C26">
            <v>173241485</v>
          </cell>
          <cell r="F26">
            <v>0</v>
          </cell>
        </row>
        <row r="27">
          <cell r="C27">
            <v>677765880</v>
          </cell>
          <cell r="F27">
            <v>0</v>
          </cell>
        </row>
        <row r="28">
          <cell r="C28">
            <v>17498764</v>
          </cell>
          <cell r="F28">
            <v>53611770</v>
          </cell>
        </row>
        <row r="29">
          <cell r="C29">
            <v>1038888179</v>
          </cell>
          <cell r="F29">
            <v>6963152</v>
          </cell>
        </row>
        <row r="30">
          <cell r="C30">
            <v>952295683</v>
          </cell>
          <cell r="F30">
            <v>46648618</v>
          </cell>
        </row>
      </sheetData>
      <sheetData sheetId="43"/>
      <sheetData sheetId="44">
        <row r="5">
          <cell r="C5">
            <v>202000000</v>
          </cell>
          <cell r="F5">
            <v>29244725</v>
          </cell>
        </row>
        <row r="6">
          <cell r="C6">
            <v>59119124</v>
          </cell>
          <cell r="F6">
            <v>549798214</v>
          </cell>
        </row>
        <row r="7">
          <cell r="C7">
            <v>261119124</v>
          </cell>
          <cell r="F7">
            <v>571481328</v>
          </cell>
        </row>
        <row r="8">
          <cell r="C8">
            <v>0</v>
          </cell>
          <cell r="F8">
            <v>11952593</v>
          </cell>
        </row>
        <row r="9">
          <cell r="C9">
            <v>10605753</v>
          </cell>
          <cell r="F9">
            <v>37376847</v>
          </cell>
        </row>
        <row r="10">
          <cell r="C10">
            <v>261560</v>
          </cell>
          <cell r="F10">
            <v>4580738</v>
          </cell>
        </row>
        <row r="11">
          <cell r="C11">
            <v>75878194</v>
          </cell>
          <cell r="F11">
            <v>53910178</v>
          </cell>
        </row>
        <row r="12">
          <cell r="C12">
            <v>152292372</v>
          </cell>
          <cell r="F12">
            <v>2146349</v>
          </cell>
        </row>
        <row r="13">
          <cell r="C13">
            <v>49641211</v>
          </cell>
          <cell r="F13">
            <v>51763829</v>
          </cell>
        </row>
        <row r="14">
          <cell r="C14">
            <v>0</v>
          </cell>
          <cell r="F14">
            <v>30157</v>
          </cell>
        </row>
        <row r="15">
          <cell r="C15">
            <v>549798214</v>
          </cell>
          <cell r="F15">
            <v>0</v>
          </cell>
        </row>
        <row r="16">
          <cell r="C16">
            <v>0</v>
          </cell>
          <cell r="F16">
            <v>51733672</v>
          </cell>
        </row>
        <row r="17">
          <cell r="C17">
            <v>21683114</v>
          </cell>
          <cell r="F17">
            <v>768687</v>
          </cell>
        </row>
        <row r="18">
          <cell r="C18">
            <v>571481328</v>
          </cell>
          <cell r="F18">
            <v>50964985</v>
          </cell>
        </row>
        <row r="19">
          <cell r="C19">
            <v>9221578</v>
          </cell>
          <cell r="F19">
            <v>-1953186</v>
          </cell>
        </row>
        <row r="20">
          <cell r="C20">
            <v>2819981</v>
          </cell>
          <cell r="F20">
            <v>49011799</v>
          </cell>
        </row>
        <row r="21">
          <cell r="C21">
            <v>6401597</v>
          </cell>
          <cell r="F21">
            <v>45547994</v>
          </cell>
        </row>
        <row r="22">
          <cell r="C22">
            <v>79789259</v>
          </cell>
          <cell r="F22">
            <v>38720491</v>
          </cell>
        </row>
        <row r="23">
          <cell r="C23">
            <v>0</v>
          </cell>
          <cell r="F23">
            <v>6827503</v>
          </cell>
        </row>
        <row r="24">
          <cell r="C24">
            <v>16247411</v>
          </cell>
          <cell r="F24">
            <v>0</v>
          </cell>
        </row>
        <row r="25">
          <cell r="C25">
            <v>73903836</v>
          </cell>
          <cell r="F25">
            <v>3464805</v>
          </cell>
        </row>
        <row r="26">
          <cell r="C26">
            <v>238573545</v>
          </cell>
          <cell r="F26">
            <v>0</v>
          </cell>
        </row>
        <row r="27">
          <cell r="C27">
            <v>53559144</v>
          </cell>
          <cell r="F27">
            <v>0</v>
          </cell>
        </row>
        <row r="28">
          <cell r="C28">
            <v>73761811</v>
          </cell>
          <cell r="F28">
            <v>50995142</v>
          </cell>
        </row>
        <row r="29">
          <cell r="C29">
            <v>535835006</v>
          </cell>
          <cell r="F29">
            <v>3464805</v>
          </cell>
        </row>
        <row r="30">
          <cell r="C30">
            <v>514151892</v>
          </cell>
          <cell r="F30">
            <v>47500180</v>
          </cell>
        </row>
      </sheetData>
      <sheetData sheetId="45"/>
      <sheetData sheetId="46">
        <row r="5">
          <cell r="C5">
            <v>152000000</v>
          </cell>
          <cell r="F5">
            <v>19319232</v>
          </cell>
        </row>
        <row r="6">
          <cell r="C6">
            <v>63425616</v>
          </cell>
          <cell r="F6">
            <v>481999257</v>
          </cell>
        </row>
        <row r="7">
          <cell r="C7">
            <v>215425616</v>
          </cell>
          <cell r="F7">
            <v>513739090</v>
          </cell>
        </row>
        <row r="8">
          <cell r="C8">
            <v>0</v>
          </cell>
          <cell r="F8">
            <v>7788274</v>
          </cell>
        </row>
        <row r="9">
          <cell r="C9">
            <v>19403890</v>
          </cell>
          <cell r="F9">
            <v>64679024</v>
          </cell>
        </row>
        <row r="10">
          <cell r="C10">
            <v>8955575</v>
          </cell>
          <cell r="F10">
            <v>30629261</v>
          </cell>
        </row>
        <row r="11">
          <cell r="C11">
            <v>36433459</v>
          </cell>
          <cell r="F11">
            <v>103096559</v>
          </cell>
        </row>
        <row r="12">
          <cell r="C12">
            <v>130593992</v>
          </cell>
          <cell r="F12">
            <v>23912591</v>
          </cell>
        </row>
        <row r="13">
          <cell r="C13">
            <v>71186725</v>
          </cell>
          <cell r="F13">
            <v>79183968</v>
          </cell>
        </row>
        <row r="14">
          <cell r="C14">
            <v>0</v>
          </cell>
          <cell r="F14">
            <v>1087043</v>
          </cell>
        </row>
        <row r="15">
          <cell r="C15">
            <v>481999257</v>
          </cell>
          <cell r="F15">
            <v>0</v>
          </cell>
        </row>
        <row r="16">
          <cell r="C16">
            <v>0</v>
          </cell>
          <cell r="F16">
            <v>78096925</v>
          </cell>
        </row>
        <row r="17">
          <cell r="C17">
            <v>31739833</v>
          </cell>
          <cell r="F17">
            <v>799720</v>
          </cell>
        </row>
        <row r="18">
          <cell r="C18">
            <v>513739090</v>
          </cell>
          <cell r="F18">
            <v>77297205</v>
          </cell>
        </row>
        <row r="19">
          <cell r="C19">
            <v>20104557</v>
          </cell>
          <cell r="F19">
            <v>-15983123</v>
          </cell>
        </row>
        <row r="20">
          <cell r="C20">
            <v>2732535</v>
          </cell>
          <cell r="F20">
            <v>61314082</v>
          </cell>
        </row>
        <row r="21">
          <cell r="C21">
            <v>17372022</v>
          </cell>
          <cell r="F21">
            <v>59074409</v>
          </cell>
        </row>
        <row r="22">
          <cell r="C22">
            <v>115695585</v>
          </cell>
          <cell r="F22">
            <v>49151752</v>
          </cell>
        </row>
        <row r="23">
          <cell r="C23">
            <v>0</v>
          </cell>
          <cell r="F23">
            <v>9922657</v>
          </cell>
        </row>
        <row r="24">
          <cell r="C24">
            <v>70778</v>
          </cell>
          <cell r="F24">
            <v>0</v>
          </cell>
        </row>
        <row r="25">
          <cell r="C25">
            <v>141371818</v>
          </cell>
          <cell r="F25">
            <v>2239673</v>
          </cell>
        </row>
        <row r="26">
          <cell r="C26">
            <v>176756625</v>
          </cell>
          <cell r="F26">
            <v>0</v>
          </cell>
        </row>
        <row r="27">
          <cell r="C27">
            <v>7492237</v>
          </cell>
          <cell r="F27">
            <v>0</v>
          </cell>
        </row>
        <row r="28">
          <cell r="C28">
            <v>35660793</v>
          </cell>
          <cell r="F28">
            <v>78384248</v>
          </cell>
        </row>
        <row r="29">
          <cell r="C29">
            <v>477047836</v>
          </cell>
          <cell r="F29">
            <v>2239673</v>
          </cell>
        </row>
        <row r="30">
          <cell r="C30">
            <v>445308003</v>
          </cell>
          <cell r="F30">
            <v>75057532</v>
          </cell>
        </row>
      </sheetData>
      <sheetData sheetId="47"/>
      <sheetData sheetId="48">
        <row r="5">
          <cell r="C5">
            <v>210000000</v>
          </cell>
          <cell r="F5">
            <v>8117748</v>
          </cell>
        </row>
        <row r="6">
          <cell r="C6">
            <v>20925835</v>
          </cell>
          <cell r="F6">
            <v>330875554</v>
          </cell>
        </row>
        <row r="7">
          <cell r="C7">
            <v>230925835</v>
          </cell>
          <cell r="F7">
            <v>355829501</v>
          </cell>
        </row>
        <row r="8">
          <cell r="C8">
            <v>0</v>
          </cell>
          <cell r="F8">
            <v>8472700</v>
          </cell>
        </row>
        <row r="9">
          <cell r="C9">
            <v>0</v>
          </cell>
          <cell r="F9">
            <v>14513739</v>
          </cell>
        </row>
        <row r="10">
          <cell r="C10">
            <v>7425055</v>
          </cell>
          <cell r="F10">
            <v>6137944</v>
          </cell>
        </row>
        <row r="11">
          <cell r="C11">
            <v>14111545</v>
          </cell>
          <cell r="F11">
            <v>29124383</v>
          </cell>
        </row>
        <row r="12">
          <cell r="C12">
            <v>49562558</v>
          </cell>
          <cell r="F12">
            <v>1890166</v>
          </cell>
        </row>
        <row r="13">
          <cell r="C13">
            <v>28850561</v>
          </cell>
          <cell r="F13">
            <v>27234217</v>
          </cell>
        </row>
        <row r="14">
          <cell r="C14">
            <v>0</v>
          </cell>
          <cell r="F14">
            <v>877120</v>
          </cell>
        </row>
        <row r="15">
          <cell r="C15">
            <v>330875554</v>
          </cell>
          <cell r="F15">
            <v>0</v>
          </cell>
        </row>
        <row r="16">
          <cell r="C16">
            <v>0</v>
          </cell>
          <cell r="F16">
            <v>26357097</v>
          </cell>
        </row>
        <row r="17">
          <cell r="C17">
            <v>24953947</v>
          </cell>
          <cell r="F17">
            <v>375608</v>
          </cell>
        </row>
        <row r="18">
          <cell r="C18">
            <v>355829501</v>
          </cell>
          <cell r="F18">
            <v>25981489</v>
          </cell>
        </row>
        <row r="19">
          <cell r="C19">
            <v>25895246</v>
          </cell>
          <cell r="F19">
            <v>-3968100</v>
          </cell>
        </row>
        <row r="20">
          <cell r="C20">
            <v>1616575</v>
          </cell>
          <cell r="F20">
            <v>22013389</v>
          </cell>
        </row>
        <row r="21">
          <cell r="C21">
            <v>24278671</v>
          </cell>
          <cell r="F21">
            <v>19198782</v>
          </cell>
        </row>
        <row r="22">
          <cell r="C22">
            <v>83655795</v>
          </cell>
          <cell r="F22">
            <v>15767945</v>
          </cell>
        </row>
        <row r="23">
          <cell r="C23">
            <v>0</v>
          </cell>
          <cell r="F23">
            <v>3430837</v>
          </cell>
        </row>
        <row r="24">
          <cell r="C24">
            <v>12607532</v>
          </cell>
          <cell r="F24">
            <v>0</v>
          </cell>
        </row>
        <row r="25">
          <cell r="C25">
            <v>13318606</v>
          </cell>
          <cell r="F25">
            <v>2814607</v>
          </cell>
        </row>
        <row r="26">
          <cell r="C26">
            <v>196229770</v>
          </cell>
          <cell r="F26">
            <v>0</v>
          </cell>
        </row>
        <row r="27">
          <cell r="C27">
            <v>14037240</v>
          </cell>
          <cell r="F27">
            <v>0</v>
          </cell>
        </row>
        <row r="28">
          <cell r="C28">
            <v>3584139</v>
          </cell>
          <cell r="F28">
            <v>26858609</v>
          </cell>
        </row>
        <row r="29">
          <cell r="C29">
            <v>323433082</v>
          </cell>
          <cell r="F29">
            <v>2814607</v>
          </cell>
        </row>
        <row r="30">
          <cell r="C30">
            <v>298479135</v>
          </cell>
          <cell r="F30">
            <v>23166882</v>
          </cell>
        </row>
      </sheetData>
      <sheetData sheetId="49"/>
      <sheetData sheetId="50">
        <row r="5">
          <cell r="C5">
            <v>250000000</v>
          </cell>
          <cell r="F5">
            <v>82715756</v>
          </cell>
        </row>
        <row r="6">
          <cell r="C6">
            <v>30106118</v>
          </cell>
          <cell r="F6">
            <v>787061241</v>
          </cell>
        </row>
        <row r="7">
          <cell r="C7">
            <v>280106118</v>
          </cell>
          <cell r="F7">
            <v>795633274</v>
          </cell>
        </row>
        <row r="8">
          <cell r="C8">
            <v>0</v>
          </cell>
          <cell r="F8">
            <v>27063737</v>
          </cell>
        </row>
        <row r="9">
          <cell r="C9">
            <v>6545316</v>
          </cell>
          <cell r="F9">
            <v>4690937</v>
          </cell>
        </row>
        <row r="10">
          <cell r="C10">
            <v>6474380</v>
          </cell>
          <cell r="F10">
            <v>4322469</v>
          </cell>
        </row>
        <row r="11">
          <cell r="C11">
            <v>28943936</v>
          </cell>
          <cell r="F11">
            <v>36077143</v>
          </cell>
        </row>
        <row r="12">
          <cell r="C12">
            <v>395949840</v>
          </cell>
          <cell r="F12">
            <v>1618482</v>
          </cell>
        </row>
        <row r="13">
          <cell r="C13">
            <v>69041651</v>
          </cell>
          <cell r="F13">
            <v>34458661</v>
          </cell>
        </row>
        <row r="14">
          <cell r="C14">
            <v>0</v>
          </cell>
          <cell r="F14">
            <v>173864</v>
          </cell>
        </row>
        <row r="15">
          <cell r="C15">
            <v>787061241</v>
          </cell>
          <cell r="F15">
            <v>0</v>
          </cell>
        </row>
        <row r="16">
          <cell r="C16">
            <v>0</v>
          </cell>
          <cell r="F16">
            <v>34284797</v>
          </cell>
        </row>
        <row r="17">
          <cell r="C17">
            <v>8572033</v>
          </cell>
          <cell r="F17">
            <v>240003</v>
          </cell>
        </row>
        <row r="18">
          <cell r="C18">
            <v>795633274</v>
          </cell>
          <cell r="F18">
            <v>34044794</v>
          </cell>
        </row>
        <row r="19">
          <cell r="C19">
            <v>10965262</v>
          </cell>
          <cell r="F19">
            <v>181249</v>
          </cell>
        </row>
        <row r="20">
          <cell r="C20">
            <v>809809</v>
          </cell>
          <cell r="F20">
            <v>34226043</v>
          </cell>
        </row>
        <row r="21">
          <cell r="C21">
            <v>10155453</v>
          </cell>
          <cell r="F21">
            <v>31446609</v>
          </cell>
        </row>
        <row r="22">
          <cell r="C22">
            <v>47190694</v>
          </cell>
          <cell r="F22">
            <v>26724434</v>
          </cell>
        </row>
        <row r="23">
          <cell r="C23">
            <v>0</v>
          </cell>
          <cell r="F23">
            <v>4722175</v>
          </cell>
        </row>
        <row r="24">
          <cell r="C24">
            <v>474860576</v>
          </cell>
          <cell r="F24">
            <v>0</v>
          </cell>
        </row>
        <row r="25">
          <cell r="C25">
            <v>45393751</v>
          </cell>
          <cell r="F25">
            <v>2779434</v>
          </cell>
        </row>
        <row r="26">
          <cell r="C26">
            <v>123483406</v>
          </cell>
          <cell r="F26">
            <v>0</v>
          </cell>
        </row>
        <row r="27">
          <cell r="C27">
            <v>6025579</v>
          </cell>
          <cell r="F27">
            <v>0</v>
          </cell>
        </row>
        <row r="28">
          <cell r="C28">
            <v>5808059</v>
          </cell>
          <cell r="F28">
            <v>34218658</v>
          </cell>
        </row>
        <row r="29">
          <cell r="C29">
            <v>702762065</v>
          </cell>
          <cell r="F29">
            <v>2779434</v>
          </cell>
        </row>
        <row r="30">
          <cell r="C30">
            <v>694190032</v>
          </cell>
          <cell r="F30">
            <v>31265360</v>
          </cell>
        </row>
      </sheetData>
      <sheetData sheetId="51"/>
      <sheetData sheetId="52">
        <row r="5">
          <cell r="C5">
            <v>250000000</v>
          </cell>
          <cell r="F5">
            <v>0</v>
          </cell>
        </row>
        <row r="6">
          <cell r="C6">
            <v>16263865</v>
          </cell>
          <cell r="F6">
            <v>653835719</v>
          </cell>
        </row>
        <row r="7">
          <cell r="C7">
            <v>266263865</v>
          </cell>
          <cell r="F7">
            <v>737076276</v>
          </cell>
        </row>
        <row r="8">
          <cell r="C8">
            <v>0</v>
          </cell>
          <cell r="F8">
            <v>-3737620</v>
          </cell>
        </row>
        <row r="9">
          <cell r="C9">
            <v>0</v>
          </cell>
          <cell r="F9">
            <v>19256273</v>
          </cell>
        </row>
        <row r="10">
          <cell r="C10">
            <v>14414014</v>
          </cell>
          <cell r="F10">
            <v>53944291</v>
          </cell>
        </row>
        <row r="11">
          <cell r="C11">
            <v>78530065</v>
          </cell>
          <cell r="F11">
            <v>69462944</v>
          </cell>
        </row>
        <row r="12">
          <cell r="C12">
            <v>227108277</v>
          </cell>
          <cell r="F12">
            <v>44870907</v>
          </cell>
        </row>
        <row r="13">
          <cell r="C13">
            <v>67519498</v>
          </cell>
          <cell r="F13">
            <v>24592037</v>
          </cell>
        </row>
        <row r="14">
          <cell r="C14">
            <v>0</v>
          </cell>
          <cell r="F14">
            <v>108316</v>
          </cell>
        </row>
        <row r="15">
          <cell r="C15">
            <v>653835719</v>
          </cell>
          <cell r="F15">
            <v>0</v>
          </cell>
        </row>
        <row r="16">
          <cell r="F16">
            <v>24483721</v>
          </cell>
        </row>
        <row r="17">
          <cell r="C17">
            <v>83240557</v>
          </cell>
          <cell r="F17">
            <v>2531811</v>
          </cell>
        </row>
        <row r="18">
          <cell r="C18">
            <v>737076276</v>
          </cell>
          <cell r="F18">
            <v>21951910</v>
          </cell>
        </row>
        <row r="19">
          <cell r="C19">
            <v>167473296</v>
          </cell>
          <cell r="F19">
            <v>-725617</v>
          </cell>
        </row>
        <row r="20">
          <cell r="C20">
            <v>9260744</v>
          </cell>
          <cell r="F20">
            <v>21226293</v>
          </cell>
        </row>
        <row r="21">
          <cell r="C21">
            <v>158212552</v>
          </cell>
          <cell r="F21">
            <v>16747197</v>
          </cell>
        </row>
        <row r="22">
          <cell r="C22">
            <v>0</v>
          </cell>
          <cell r="F22">
            <v>14176367</v>
          </cell>
        </row>
        <row r="23">
          <cell r="C23">
            <v>0</v>
          </cell>
          <cell r="F23">
            <v>2570830</v>
          </cell>
        </row>
        <row r="24">
          <cell r="C24">
            <v>124662659</v>
          </cell>
          <cell r="F24">
            <v>0</v>
          </cell>
        </row>
        <row r="25">
          <cell r="C25">
            <v>1328080</v>
          </cell>
          <cell r="F25">
            <v>4479096</v>
          </cell>
        </row>
        <row r="26">
          <cell r="C26">
            <v>247449180</v>
          </cell>
          <cell r="F26">
            <v>0</v>
          </cell>
        </row>
        <row r="27">
          <cell r="C27">
            <v>30279747</v>
          </cell>
          <cell r="F27">
            <v>0</v>
          </cell>
        </row>
        <row r="28">
          <cell r="C28">
            <v>175144058</v>
          </cell>
          <cell r="F28">
            <v>22060226</v>
          </cell>
        </row>
        <row r="29">
          <cell r="C29">
            <v>578863724</v>
          </cell>
          <cell r="F29">
            <v>4479096</v>
          </cell>
        </row>
        <row r="30">
          <cell r="C30">
            <v>495623167</v>
          </cell>
          <cell r="F30">
            <v>17472814</v>
          </cell>
        </row>
      </sheetData>
      <sheetData sheetId="53"/>
      <sheetData sheetId="54">
        <row r="5">
          <cell r="C5">
            <v>100000000</v>
          </cell>
          <cell r="F5">
            <v>19423101</v>
          </cell>
        </row>
        <row r="6">
          <cell r="C6">
            <v>5646223</v>
          </cell>
          <cell r="F6">
            <v>277203727</v>
          </cell>
        </row>
        <row r="7">
          <cell r="C7">
            <v>105646223</v>
          </cell>
          <cell r="F7">
            <v>302237672</v>
          </cell>
        </row>
        <row r="8">
          <cell r="C8">
            <v>0</v>
          </cell>
          <cell r="F8">
            <v>6267542</v>
          </cell>
        </row>
        <row r="9">
          <cell r="C9">
            <v>6270183</v>
          </cell>
          <cell r="F9">
            <v>9466566</v>
          </cell>
        </row>
        <row r="10">
          <cell r="C10">
            <v>20948594</v>
          </cell>
          <cell r="F10">
            <v>2312918</v>
          </cell>
        </row>
        <row r="11">
          <cell r="C11">
            <v>2197078</v>
          </cell>
          <cell r="F11">
            <v>18047026</v>
          </cell>
        </row>
        <row r="12">
          <cell r="C12">
            <v>118930027</v>
          </cell>
          <cell r="F12">
            <v>1200075</v>
          </cell>
        </row>
        <row r="13">
          <cell r="C13">
            <v>23211622</v>
          </cell>
          <cell r="F13">
            <v>16846951</v>
          </cell>
        </row>
        <row r="14">
          <cell r="C14">
            <v>0</v>
          </cell>
          <cell r="F14">
            <v>1141748</v>
          </cell>
        </row>
        <row r="15">
          <cell r="C15">
            <v>277203727</v>
          </cell>
          <cell r="F15">
            <v>0</v>
          </cell>
        </row>
        <row r="16">
          <cell r="C16">
            <v>0</v>
          </cell>
          <cell r="F16">
            <v>15705203</v>
          </cell>
        </row>
        <row r="17">
          <cell r="C17">
            <v>25033945</v>
          </cell>
          <cell r="F17">
            <v>1264148</v>
          </cell>
        </row>
        <row r="18">
          <cell r="C18">
            <v>302237672</v>
          </cell>
          <cell r="F18">
            <v>14441055</v>
          </cell>
        </row>
        <row r="19">
          <cell r="C19">
            <v>20791419</v>
          </cell>
          <cell r="F19">
            <v>-253585</v>
          </cell>
        </row>
        <row r="20">
          <cell r="C20">
            <v>4422526</v>
          </cell>
          <cell r="F20">
            <v>14187470</v>
          </cell>
        </row>
        <row r="21">
          <cell r="C21">
            <v>16368893</v>
          </cell>
          <cell r="F21">
            <v>11463360</v>
          </cell>
        </row>
        <row r="22">
          <cell r="C22">
            <v>123427856</v>
          </cell>
          <cell r="F22">
            <v>10248525</v>
          </cell>
        </row>
        <row r="23">
          <cell r="C23">
            <v>0</v>
          </cell>
          <cell r="F23">
            <v>1214835</v>
          </cell>
        </row>
        <row r="24">
          <cell r="C24">
            <v>14747425</v>
          </cell>
          <cell r="F24">
            <v>0</v>
          </cell>
        </row>
        <row r="25">
          <cell r="C25">
            <v>4466730</v>
          </cell>
          <cell r="F25">
            <v>2724110</v>
          </cell>
        </row>
        <row r="26">
          <cell r="C26">
            <v>49077473</v>
          </cell>
          <cell r="F26">
            <v>0</v>
          </cell>
        </row>
        <row r="27">
          <cell r="C27">
            <v>71242046</v>
          </cell>
          <cell r="F27">
            <v>0</v>
          </cell>
        </row>
        <row r="28">
          <cell r="C28">
            <v>3484148</v>
          </cell>
          <cell r="F28">
            <v>15582803</v>
          </cell>
        </row>
        <row r="29">
          <cell r="C29">
            <v>266445678</v>
          </cell>
          <cell r="F29">
            <v>2724110</v>
          </cell>
        </row>
        <row r="30">
          <cell r="C30">
            <v>241411733</v>
          </cell>
          <cell r="F30">
            <v>11716945</v>
          </cell>
        </row>
      </sheetData>
      <sheetData sheetId="55"/>
      <sheetData sheetId="56">
        <row r="5">
          <cell r="C5">
            <v>56500000</v>
          </cell>
          <cell r="F5">
            <v>476361</v>
          </cell>
        </row>
        <row r="6">
          <cell r="C6">
            <v>11879860</v>
          </cell>
          <cell r="F6">
            <v>72712750</v>
          </cell>
        </row>
        <row r="7">
          <cell r="C7">
            <v>68379860</v>
          </cell>
          <cell r="F7">
            <v>75931095</v>
          </cell>
        </row>
        <row r="8">
          <cell r="F8">
            <v>352424</v>
          </cell>
        </row>
        <row r="9">
          <cell r="C9">
            <v>0</v>
          </cell>
          <cell r="F9">
            <v>2222</v>
          </cell>
        </row>
        <row r="10">
          <cell r="C10">
            <v>26336</v>
          </cell>
          <cell r="F10">
            <v>1590657</v>
          </cell>
        </row>
        <row r="11">
          <cell r="C11">
            <v>77971</v>
          </cell>
          <cell r="F11">
            <v>1945303</v>
          </cell>
        </row>
        <row r="12">
          <cell r="C12">
            <v>781033</v>
          </cell>
          <cell r="F12">
            <v>1099955</v>
          </cell>
        </row>
        <row r="13">
          <cell r="C13">
            <v>3447550</v>
          </cell>
          <cell r="F13">
            <v>845348</v>
          </cell>
        </row>
        <row r="14">
          <cell r="C14">
            <v>0</v>
          </cell>
          <cell r="F14">
            <v>12670</v>
          </cell>
        </row>
        <row r="15">
          <cell r="C15">
            <v>72712750</v>
          </cell>
          <cell r="F15">
            <v>0</v>
          </cell>
        </row>
        <row r="16">
          <cell r="C16">
            <v>0</v>
          </cell>
          <cell r="F16">
            <v>832678</v>
          </cell>
        </row>
        <row r="17">
          <cell r="C17">
            <v>3218345</v>
          </cell>
          <cell r="F17">
            <v>223014</v>
          </cell>
        </row>
        <row r="18">
          <cell r="C18">
            <v>75931095</v>
          </cell>
          <cell r="F18">
            <v>609664</v>
          </cell>
        </row>
        <row r="19">
          <cell r="C19">
            <v>1631300</v>
          </cell>
          <cell r="F19">
            <v>2173889</v>
          </cell>
        </row>
        <row r="20">
          <cell r="C20">
            <v>1422536</v>
          </cell>
          <cell r="F20">
            <v>2783553</v>
          </cell>
        </row>
        <row r="21">
          <cell r="C21">
            <v>208764</v>
          </cell>
          <cell r="F21">
            <v>2284041</v>
          </cell>
        </row>
        <row r="22">
          <cell r="C22">
            <v>1829</v>
          </cell>
          <cell r="F22">
            <v>2284041</v>
          </cell>
        </row>
        <row r="23">
          <cell r="C23">
            <v>0</v>
          </cell>
          <cell r="F23">
            <v>0</v>
          </cell>
        </row>
        <row r="24">
          <cell r="C24">
            <v>63209970</v>
          </cell>
          <cell r="F24">
            <v>0</v>
          </cell>
        </row>
        <row r="25">
          <cell r="C25">
            <v>0</v>
          </cell>
          <cell r="F25">
            <v>499512</v>
          </cell>
        </row>
        <row r="26">
          <cell r="C26">
            <v>8283721</v>
          </cell>
          <cell r="F26">
            <v>0</v>
          </cell>
        </row>
        <row r="27">
          <cell r="C27">
            <v>1173104</v>
          </cell>
          <cell r="F27">
            <v>0</v>
          </cell>
        </row>
        <row r="28">
          <cell r="C28">
            <v>2577346</v>
          </cell>
          <cell r="F28">
            <v>622334</v>
          </cell>
        </row>
        <row r="29">
          <cell r="C29">
            <v>75245970</v>
          </cell>
          <cell r="F29">
            <v>499512</v>
          </cell>
        </row>
        <row r="30">
          <cell r="C30">
            <v>72027625</v>
          </cell>
          <cell r="F30">
            <v>110152</v>
          </cell>
        </row>
      </sheetData>
      <sheetData sheetId="57"/>
      <sheetData sheetId="58">
        <row r="5">
          <cell r="C5">
            <v>100000000</v>
          </cell>
          <cell r="F5">
            <v>508918</v>
          </cell>
        </row>
        <row r="6">
          <cell r="C6">
            <v>30638124</v>
          </cell>
          <cell r="F6">
            <v>288705484</v>
          </cell>
        </row>
        <row r="7">
          <cell r="C7">
            <v>130638124</v>
          </cell>
          <cell r="F7">
            <v>307384632</v>
          </cell>
        </row>
        <row r="8">
          <cell r="C8">
            <v>0</v>
          </cell>
          <cell r="F8">
            <v>7145881</v>
          </cell>
        </row>
        <row r="9">
          <cell r="C9">
            <v>0</v>
          </cell>
          <cell r="F9">
            <v>13933400</v>
          </cell>
        </row>
        <row r="10">
          <cell r="C10">
            <v>28751816</v>
          </cell>
          <cell r="F10">
            <v>1082908</v>
          </cell>
        </row>
        <row r="11">
          <cell r="C11">
            <v>7785900</v>
          </cell>
          <cell r="F11">
            <v>22162189</v>
          </cell>
        </row>
        <row r="12">
          <cell r="C12">
            <v>40358925</v>
          </cell>
          <cell r="F12">
            <v>4069254</v>
          </cell>
        </row>
        <row r="13">
          <cell r="C13">
            <v>81170719</v>
          </cell>
          <cell r="F13">
            <v>18092935</v>
          </cell>
        </row>
        <row r="14">
          <cell r="C14">
            <v>0</v>
          </cell>
          <cell r="F14">
            <v>9865</v>
          </cell>
        </row>
        <row r="15">
          <cell r="C15">
            <v>288705484</v>
          </cell>
          <cell r="F15">
            <v>0</v>
          </cell>
        </row>
        <row r="16">
          <cell r="C16">
            <v>0</v>
          </cell>
          <cell r="F16">
            <v>18083070</v>
          </cell>
        </row>
        <row r="17">
          <cell r="C17">
            <v>18679148</v>
          </cell>
          <cell r="F17">
            <v>1185553</v>
          </cell>
        </row>
        <row r="18">
          <cell r="C18">
            <v>307384632</v>
          </cell>
          <cell r="F18">
            <v>16897517</v>
          </cell>
        </row>
        <row r="19">
          <cell r="C19">
            <v>33908730</v>
          </cell>
          <cell r="F19">
            <v>-710882</v>
          </cell>
        </row>
        <row r="20">
          <cell r="C20">
            <v>4502097</v>
          </cell>
          <cell r="F20">
            <v>16186635</v>
          </cell>
        </row>
        <row r="21">
          <cell r="C21">
            <v>29406633</v>
          </cell>
          <cell r="F21">
            <v>12326167</v>
          </cell>
        </row>
        <row r="22">
          <cell r="C22">
            <v>67678154</v>
          </cell>
          <cell r="F22">
            <v>11760209</v>
          </cell>
        </row>
        <row r="23">
          <cell r="C23">
            <v>0</v>
          </cell>
          <cell r="F23">
            <v>565958</v>
          </cell>
        </row>
        <row r="24">
          <cell r="C24">
            <v>0</v>
          </cell>
          <cell r="F24">
            <v>0</v>
          </cell>
        </row>
        <row r="25">
          <cell r="C25">
            <v>116133269</v>
          </cell>
          <cell r="F25">
            <v>3860468</v>
          </cell>
        </row>
        <row r="26">
          <cell r="C26">
            <v>14889482</v>
          </cell>
          <cell r="F26">
            <v>0</v>
          </cell>
        </row>
        <row r="27">
          <cell r="C27">
            <v>7008757</v>
          </cell>
          <cell r="F27">
            <v>0</v>
          </cell>
        </row>
        <row r="28">
          <cell r="C28">
            <v>71759419</v>
          </cell>
          <cell r="F28">
            <v>16907382</v>
          </cell>
        </row>
        <row r="29">
          <cell r="C29">
            <v>277469081</v>
          </cell>
          <cell r="F29">
            <v>3860468</v>
          </cell>
        </row>
        <row r="30">
          <cell r="C30">
            <v>258789933</v>
          </cell>
          <cell r="F30">
            <v>13037049</v>
          </cell>
        </row>
      </sheetData>
      <sheetData sheetId="59"/>
      <sheetData sheetId="60">
        <row r="5">
          <cell r="C5">
            <v>251000000</v>
          </cell>
          <cell r="F5">
            <v>17829055</v>
          </cell>
        </row>
        <row r="6">
          <cell r="C6">
            <v>34820969</v>
          </cell>
          <cell r="F6">
            <v>571113280</v>
          </cell>
        </row>
        <row r="7">
          <cell r="C7">
            <v>285820969</v>
          </cell>
          <cell r="F7">
            <v>624678073</v>
          </cell>
        </row>
        <row r="8">
          <cell r="C8">
            <v>0</v>
          </cell>
          <cell r="F8">
            <v>9936287</v>
          </cell>
        </row>
        <row r="9">
          <cell r="C9">
            <v>0</v>
          </cell>
          <cell r="F9">
            <v>22261914</v>
          </cell>
        </row>
        <row r="10">
          <cell r="C10">
            <v>21072097</v>
          </cell>
          <cell r="F10">
            <v>22396178</v>
          </cell>
        </row>
        <row r="11">
          <cell r="C11">
            <v>22488358</v>
          </cell>
          <cell r="F11">
            <v>54594379</v>
          </cell>
        </row>
        <row r="12">
          <cell r="C12">
            <v>131934682</v>
          </cell>
          <cell r="F12">
            <v>1111646</v>
          </cell>
        </row>
        <row r="13">
          <cell r="C13">
            <v>109797174</v>
          </cell>
          <cell r="F13">
            <v>53482733</v>
          </cell>
        </row>
        <row r="14">
          <cell r="C14">
            <v>0</v>
          </cell>
          <cell r="F14">
            <v>905286</v>
          </cell>
        </row>
        <row r="15">
          <cell r="C15">
            <v>571113280</v>
          </cell>
          <cell r="F15">
            <v>0</v>
          </cell>
        </row>
        <row r="16">
          <cell r="C16">
            <v>0</v>
          </cell>
          <cell r="F16">
            <v>52577447</v>
          </cell>
        </row>
        <row r="17">
          <cell r="C17">
            <v>53564793</v>
          </cell>
          <cell r="F17">
            <v>1121446</v>
          </cell>
        </row>
        <row r="18">
          <cell r="C18">
            <v>624678073</v>
          </cell>
          <cell r="F18">
            <v>51456001</v>
          </cell>
        </row>
        <row r="19">
          <cell r="C19">
            <v>6771240</v>
          </cell>
          <cell r="F19">
            <v>-1934686</v>
          </cell>
        </row>
        <row r="20">
          <cell r="C20">
            <v>431457</v>
          </cell>
          <cell r="F20">
            <v>49521315</v>
          </cell>
        </row>
        <row r="21">
          <cell r="C21">
            <v>6339783</v>
          </cell>
          <cell r="F21">
            <v>46640706</v>
          </cell>
        </row>
        <row r="22">
          <cell r="C22">
            <v>0</v>
          </cell>
          <cell r="F22">
            <v>39626373</v>
          </cell>
        </row>
        <row r="23">
          <cell r="C23">
            <v>0</v>
          </cell>
          <cell r="F23">
            <v>7014333</v>
          </cell>
        </row>
        <row r="24">
          <cell r="C24">
            <v>361282202</v>
          </cell>
          <cell r="F24">
            <v>0</v>
          </cell>
        </row>
        <row r="25">
          <cell r="C25">
            <v>0</v>
          </cell>
          <cell r="F25">
            <v>2880609</v>
          </cell>
        </row>
        <row r="26">
          <cell r="C26">
            <v>165874008</v>
          </cell>
          <cell r="F26">
            <v>0</v>
          </cell>
        </row>
        <row r="27">
          <cell r="C27">
            <v>17889265</v>
          </cell>
          <cell r="F27">
            <v>0</v>
          </cell>
        </row>
        <row r="28">
          <cell r="C28">
            <v>55463760</v>
          </cell>
          <cell r="F28">
            <v>52361287</v>
          </cell>
        </row>
        <row r="29">
          <cell r="C29">
            <v>600509235</v>
          </cell>
          <cell r="F29">
            <v>2880609</v>
          </cell>
        </row>
        <row r="30">
          <cell r="C30">
            <v>546944442</v>
          </cell>
          <cell r="F30">
            <v>48575392</v>
          </cell>
        </row>
      </sheetData>
      <sheetData sheetId="61"/>
      <sheetData sheetId="62">
        <row r="5">
          <cell r="C5">
            <v>250000000</v>
          </cell>
          <cell r="F5">
            <v>3655741</v>
          </cell>
        </row>
        <row r="6">
          <cell r="C6">
            <v>29781832</v>
          </cell>
          <cell r="F6">
            <v>392849966</v>
          </cell>
        </row>
        <row r="7">
          <cell r="C7">
            <v>279781832</v>
          </cell>
          <cell r="F7">
            <v>405285675</v>
          </cell>
        </row>
        <row r="8">
          <cell r="C8">
            <v>0</v>
          </cell>
          <cell r="F8">
            <v>6943901</v>
          </cell>
        </row>
        <row r="9">
          <cell r="C9">
            <v>0</v>
          </cell>
          <cell r="F9">
            <v>4150702</v>
          </cell>
        </row>
        <row r="10">
          <cell r="C10">
            <v>377372</v>
          </cell>
          <cell r="F10">
            <v>29385241</v>
          </cell>
        </row>
        <row r="11">
          <cell r="C11">
            <v>3814848</v>
          </cell>
          <cell r="F11">
            <v>40479844</v>
          </cell>
        </row>
        <row r="12">
          <cell r="C12">
            <v>35354243</v>
          </cell>
          <cell r="F12">
            <v>1548334</v>
          </cell>
        </row>
        <row r="13">
          <cell r="C13">
            <v>73521671</v>
          </cell>
          <cell r="F13">
            <v>38931510</v>
          </cell>
        </row>
        <row r="14">
          <cell r="C14">
            <v>0</v>
          </cell>
          <cell r="F14">
            <v>568009</v>
          </cell>
        </row>
        <row r="15">
          <cell r="C15">
            <v>392849966</v>
          </cell>
          <cell r="F15">
            <v>0</v>
          </cell>
        </row>
        <row r="16">
          <cell r="C16">
            <v>0</v>
          </cell>
          <cell r="F16">
            <v>38363501</v>
          </cell>
        </row>
        <row r="17">
          <cell r="C17">
            <v>12435709</v>
          </cell>
          <cell r="F17">
            <v>202960</v>
          </cell>
        </row>
        <row r="18">
          <cell r="C18">
            <v>405285675</v>
          </cell>
          <cell r="F18">
            <v>38160541</v>
          </cell>
        </row>
        <row r="19">
          <cell r="C19">
            <v>35186005</v>
          </cell>
          <cell r="F19">
            <v>-82901</v>
          </cell>
        </row>
        <row r="20">
          <cell r="C20">
            <v>873200</v>
          </cell>
          <cell r="F20">
            <v>38077640</v>
          </cell>
        </row>
        <row r="21">
          <cell r="C21">
            <v>34312805</v>
          </cell>
          <cell r="F21">
            <v>35740157</v>
          </cell>
        </row>
        <row r="22">
          <cell r="C22">
            <v>62850883</v>
          </cell>
          <cell r="F22">
            <v>30426013</v>
          </cell>
        </row>
        <row r="23">
          <cell r="C23">
            <v>0</v>
          </cell>
          <cell r="F23">
            <v>5314144</v>
          </cell>
        </row>
        <row r="24">
          <cell r="C24">
            <v>1646657</v>
          </cell>
          <cell r="F24">
            <v>0</v>
          </cell>
        </row>
        <row r="25">
          <cell r="C25">
            <v>4316236</v>
          </cell>
          <cell r="F25">
            <v>2337483</v>
          </cell>
        </row>
        <row r="26">
          <cell r="C26">
            <v>286254279</v>
          </cell>
          <cell r="F26">
            <v>0</v>
          </cell>
        </row>
        <row r="27">
          <cell r="C27">
            <v>8577670</v>
          </cell>
          <cell r="F27">
            <v>0</v>
          </cell>
        </row>
        <row r="28">
          <cell r="C28">
            <v>3671404</v>
          </cell>
          <cell r="F28">
            <v>38728550</v>
          </cell>
        </row>
        <row r="29">
          <cell r="C29">
            <v>367317129</v>
          </cell>
          <cell r="F29">
            <v>2337483</v>
          </cell>
        </row>
        <row r="30">
          <cell r="C30">
            <v>354881420</v>
          </cell>
          <cell r="F30">
            <v>35823058</v>
          </cell>
        </row>
      </sheetData>
      <sheetData sheetId="63"/>
      <sheetData sheetId="64">
        <row r="5">
          <cell r="C5">
            <v>255000000</v>
          </cell>
          <cell r="F5">
            <v>6606323</v>
          </cell>
        </row>
        <row r="6">
          <cell r="C6">
            <v>70877952</v>
          </cell>
          <cell r="F6">
            <v>671745479</v>
          </cell>
        </row>
        <row r="7">
          <cell r="C7">
            <v>325877952</v>
          </cell>
          <cell r="F7">
            <v>713366456</v>
          </cell>
        </row>
        <row r="8">
          <cell r="C8">
            <v>0</v>
          </cell>
          <cell r="F8">
            <v>14793121</v>
          </cell>
        </row>
        <row r="9">
          <cell r="C9">
            <v>0</v>
          </cell>
          <cell r="F9">
            <v>19812104</v>
          </cell>
        </row>
        <row r="10">
          <cell r="C10">
            <v>6664000</v>
          </cell>
          <cell r="F10">
            <v>26878996</v>
          </cell>
        </row>
        <row r="11">
          <cell r="C11">
            <v>82115228</v>
          </cell>
          <cell r="F11">
            <v>61484221</v>
          </cell>
        </row>
        <row r="12">
          <cell r="C12">
            <v>219096792</v>
          </cell>
          <cell r="F12">
            <v>4062096</v>
          </cell>
        </row>
        <row r="13">
          <cell r="C13">
            <v>37991507</v>
          </cell>
          <cell r="F13">
            <v>57422125</v>
          </cell>
        </row>
        <row r="14">
          <cell r="C14">
            <v>0</v>
          </cell>
          <cell r="F14">
            <v>9481</v>
          </cell>
        </row>
        <row r="15">
          <cell r="C15">
            <v>671745479</v>
          </cell>
          <cell r="F15">
            <v>0</v>
          </cell>
        </row>
        <row r="16">
          <cell r="C16">
            <v>0</v>
          </cell>
          <cell r="F16">
            <v>57412644</v>
          </cell>
        </row>
        <row r="17">
          <cell r="C17">
            <v>41620977</v>
          </cell>
          <cell r="F17">
            <v>1479872</v>
          </cell>
        </row>
        <row r="18">
          <cell r="C18">
            <v>713366456</v>
          </cell>
          <cell r="F18">
            <v>55932772</v>
          </cell>
        </row>
        <row r="19">
          <cell r="C19">
            <v>20024283</v>
          </cell>
          <cell r="F19">
            <v>-660708</v>
          </cell>
        </row>
        <row r="20">
          <cell r="C20">
            <v>1743649</v>
          </cell>
          <cell r="F20">
            <v>55272064</v>
          </cell>
        </row>
        <row r="21">
          <cell r="C21">
            <v>18280634</v>
          </cell>
          <cell r="F21">
            <v>49203747</v>
          </cell>
        </row>
        <row r="22">
          <cell r="C22">
            <v>790658</v>
          </cell>
          <cell r="F22">
            <v>42582934</v>
          </cell>
        </row>
        <row r="23">
          <cell r="C23">
            <v>0</v>
          </cell>
          <cell r="F23">
            <v>6620813</v>
          </cell>
        </row>
        <row r="24">
          <cell r="C24">
            <v>288498814</v>
          </cell>
          <cell r="F24">
            <v>0</v>
          </cell>
        </row>
        <row r="25">
          <cell r="C25">
            <v>19047681</v>
          </cell>
          <cell r="F25">
            <v>6068317</v>
          </cell>
        </row>
        <row r="26">
          <cell r="C26">
            <v>312066608</v>
          </cell>
          <cell r="F26">
            <v>0</v>
          </cell>
        </row>
        <row r="27">
          <cell r="C27">
            <v>54316594</v>
          </cell>
          <cell r="F27">
            <v>0</v>
          </cell>
        </row>
        <row r="28">
          <cell r="C28">
            <v>13759144</v>
          </cell>
          <cell r="F28">
            <v>55942253</v>
          </cell>
        </row>
        <row r="29">
          <cell r="C29">
            <v>688479499</v>
          </cell>
          <cell r="F29">
            <v>6068317</v>
          </cell>
        </row>
        <row r="30">
          <cell r="C30">
            <v>646858522</v>
          </cell>
          <cell r="F30">
            <v>49864455</v>
          </cell>
        </row>
      </sheetData>
      <sheetData sheetId="65"/>
      <sheetData sheetId="66">
        <row r="5">
          <cell r="C5">
            <v>160000000</v>
          </cell>
          <cell r="F5">
            <v>20063458</v>
          </cell>
        </row>
        <row r="6">
          <cell r="C6">
            <v>27137853</v>
          </cell>
          <cell r="F6">
            <v>526817086</v>
          </cell>
        </row>
        <row r="7">
          <cell r="C7">
            <v>187137853</v>
          </cell>
          <cell r="F7">
            <v>539846649</v>
          </cell>
        </row>
        <row r="8">
          <cell r="C8">
            <v>0</v>
          </cell>
          <cell r="F8">
            <v>8005138</v>
          </cell>
        </row>
        <row r="9">
          <cell r="C9">
            <v>0</v>
          </cell>
          <cell r="F9">
            <v>18540038</v>
          </cell>
        </row>
        <row r="10">
          <cell r="C10">
            <v>4311100</v>
          </cell>
          <cell r="F10">
            <v>43369956</v>
          </cell>
        </row>
        <row r="11">
          <cell r="C11">
            <v>16339342</v>
          </cell>
          <cell r="F11">
            <v>69915132</v>
          </cell>
        </row>
        <row r="12">
          <cell r="C12">
            <v>292001098</v>
          </cell>
          <cell r="F12">
            <v>28032867</v>
          </cell>
        </row>
        <row r="13">
          <cell r="C13">
            <v>27027693</v>
          </cell>
          <cell r="F13">
            <v>41882265</v>
          </cell>
        </row>
        <row r="14">
          <cell r="C14">
            <v>0</v>
          </cell>
          <cell r="F14">
            <v>1076814</v>
          </cell>
        </row>
        <row r="15">
          <cell r="C15">
            <v>526817086</v>
          </cell>
          <cell r="F15">
            <v>0</v>
          </cell>
        </row>
        <row r="16">
          <cell r="C16">
            <v>0</v>
          </cell>
          <cell r="F16">
            <v>40805451</v>
          </cell>
        </row>
        <row r="17">
          <cell r="C17">
            <v>13029563</v>
          </cell>
          <cell r="F17">
            <v>6706040</v>
          </cell>
        </row>
        <row r="18">
          <cell r="C18">
            <v>539846649</v>
          </cell>
          <cell r="F18">
            <v>34099411</v>
          </cell>
        </row>
        <row r="19">
          <cell r="C19">
            <v>58469813</v>
          </cell>
          <cell r="F19">
            <v>-1216490</v>
          </cell>
        </row>
        <row r="20">
          <cell r="C20">
            <v>7268242</v>
          </cell>
          <cell r="F20">
            <v>32882921</v>
          </cell>
        </row>
        <row r="21">
          <cell r="C21">
            <v>51201571</v>
          </cell>
          <cell r="F21">
            <v>29136074</v>
          </cell>
        </row>
        <row r="22">
          <cell r="C22">
            <v>91928064</v>
          </cell>
          <cell r="F22">
            <v>24851113</v>
          </cell>
        </row>
        <row r="23">
          <cell r="C23">
            <v>0</v>
          </cell>
          <cell r="F23">
            <v>4284961</v>
          </cell>
        </row>
        <row r="24">
          <cell r="C24">
            <v>54573922</v>
          </cell>
          <cell r="F24">
            <v>0</v>
          </cell>
        </row>
        <row r="25">
          <cell r="C25">
            <v>0</v>
          </cell>
          <cell r="F25">
            <v>3746847</v>
          </cell>
        </row>
        <row r="26">
          <cell r="C26">
            <v>264131587</v>
          </cell>
          <cell r="F26">
            <v>0</v>
          </cell>
        </row>
        <row r="27">
          <cell r="C27">
            <v>39685052</v>
          </cell>
          <cell r="F27">
            <v>0</v>
          </cell>
        </row>
        <row r="28">
          <cell r="C28">
            <v>18262995</v>
          </cell>
          <cell r="F28">
            <v>35176225</v>
          </cell>
        </row>
        <row r="29">
          <cell r="C29">
            <v>468581620</v>
          </cell>
          <cell r="F29">
            <v>3746847</v>
          </cell>
        </row>
        <row r="30">
          <cell r="C30">
            <v>455552057</v>
          </cell>
          <cell r="F30">
            <v>30352564</v>
          </cell>
        </row>
      </sheetData>
      <sheetData sheetId="67"/>
      <sheetData sheetId="68">
        <row r="5">
          <cell r="C5">
            <v>16380000</v>
          </cell>
          <cell r="F5">
            <v>80968193</v>
          </cell>
        </row>
        <row r="6">
          <cell r="C6">
            <v>9453850</v>
          </cell>
          <cell r="F6">
            <v>238594052</v>
          </cell>
        </row>
        <row r="7">
          <cell r="C7">
            <v>25833850</v>
          </cell>
          <cell r="F7">
            <v>260199192</v>
          </cell>
        </row>
        <row r="8">
          <cell r="C8">
            <v>0</v>
          </cell>
          <cell r="F8">
            <v>4843266</v>
          </cell>
        </row>
        <row r="9">
          <cell r="C9">
            <v>0</v>
          </cell>
          <cell r="F9">
            <v>4660213</v>
          </cell>
        </row>
        <row r="10">
          <cell r="C10">
            <v>52966735</v>
          </cell>
          <cell r="F10">
            <v>5683012</v>
          </cell>
        </row>
        <row r="11">
          <cell r="C11">
            <v>74296</v>
          </cell>
          <cell r="F11">
            <v>15186491</v>
          </cell>
        </row>
        <row r="12">
          <cell r="C12">
            <v>82274331</v>
          </cell>
          <cell r="F12">
            <v>1558766</v>
          </cell>
        </row>
        <row r="13">
          <cell r="C13">
            <v>77444840</v>
          </cell>
          <cell r="F13">
            <v>13627725</v>
          </cell>
        </row>
        <row r="14">
          <cell r="C14">
            <v>0</v>
          </cell>
          <cell r="F14">
            <v>1615000</v>
          </cell>
        </row>
        <row r="15">
          <cell r="C15">
            <v>238594052</v>
          </cell>
          <cell r="F15">
            <v>0</v>
          </cell>
        </row>
        <row r="16">
          <cell r="C16">
            <v>0</v>
          </cell>
          <cell r="F16">
            <v>12012725</v>
          </cell>
        </row>
        <row r="17">
          <cell r="C17">
            <v>21605140</v>
          </cell>
          <cell r="F17">
            <v>190713</v>
          </cell>
        </row>
        <row r="18">
          <cell r="C18">
            <v>260199192</v>
          </cell>
          <cell r="F18">
            <v>11822012</v>
          </cell>
        </row>
        <row r="19">
          <cell r="C19">
            <v>2473927</v>
          </cell>
          <cell r="F19">
            <v>-43890</v>
          </cell>
        </row>
        <row r="20">
          <cell r="C20">
            <v>540463</v>
          </cell>
          <cell r="F20">
            <v>11778122</v>
          </cell>
        </row>
        <row r="21">
          <cell r="C21">
            <v>1933464</v>
          </cell>
          <cell r="F21">
            <v>10957415</v>
          </cell>
        </row>
        <row r="22">
          <cell r="C22">
            <v>43828882</v>
          </cell>
          <cell r="F22">
            <v>9296283</v>
          </cell>
        </row>
        <row r="23">
          <cell r="C23">
            <v>0</v>
          </cell>
          <cell r="F23">
            <v>1661132</v>
          </cell>
        </row>
        <row r="24">
          <cell r="C24">
            <v>0</v>
          </cell>
          <cell r="F24">
            <v>0</v>
          </cell>
        </row>
        <row r="25">
          <cell r="C25">
            <v>11063566</v>
          </cell>
          <cell r="F25">
            <v>820707</v>
          </cell>
        </row>
        <row r="26">
          <cell r="C26">
            <v>44593684</v>
          </cell>
          <cell r="F26">
            <v>0</v>
          </cell>
        </row>
        <row r="27">
          <cell r="C27">
            <v>18072257</v>
          </cell>
          <cell r="F27">
            <v>0</v>
          </cell>
        </row>
        <row r="28">
          <cell r="C28">
            <v>59739146</v>
          </cell>
          <cell r="F28">
            <v>13437012</v>
          </cell>
        </row>
        <row r="29">
          <cell r="C29">
            <v>177297535</v>
          </cell>
          <cell r="F29">
            <v>820707</v>
          </cell>
        </row>
        <row r="30">
          <cell r="C30">
            <v>155692395</v>
          </cell>
          <cell r="F30">
            <v>11001305</v>
          </cell>
        </row>
      </sheetData>
      <sheetData sheetId="69"/>
      <sheetData sheetId="70">
        <row r="5">
          <cell r="C5">
            <v>8176000</v>
          </cell>
          <cell r="F5">
            <v>0</v>
          </cell>
        </row>
        <row r="6">
          <cell r="C6">
            <v>-291418</v>
          </cell>
          <cell r="F6">
            <v>172055857</v>
          </cell>
        </row>
        <row r="7">
          <cell r="C7">
            <v>7884582</v>
          </cell>
          <cell r="F7">
            <v>174023372</v>
          </cell>
        </row>
        <row r="8">
          <cell r="C8">
            <v>0</v>
          </cell>
          <cell r="F8">
            <v>2544420</v>
          </cell>
        </row>
        <row r="9">
          <cell r="C9">
            <v>0</v>
          </cell>
          <cell r="F9">
            <v>2111006</v>
          </cell>
        </row>
        <row r="10">
          <cell r="C10">
            <v>162144767</v>
          </cell>
          <cell r="F10">
            <v>1732809</v>
          </cell>
        </row>
        <row r="11">
          <cell r="C11">
            <v>0</v>
          </cell>
          <cell r="F11">
            <v>6388235</v>
          </cell>
        </row>
        <row r="12">
          <cell r="C12">
            <v>0</v>
          </cell>
          <cell r="F12">
            <v>1256274</v>
          </cell>
        </row>
        <row r="13">
          <cell r="C13">
            <v>2026508</v>
          </cell>
          <cell r="F13">
            <v>5131961</v>
          </cell>
        </row>
        <row r="14">
          <cell r="C14">
            <v>0</v>
          </cell>
          <cell r="F14">
            <v>15292</v>
          </cell>
        </row>
        <row r="15">
          <cell r="C15">
            <v>172055857</v>
          </cell>
          <cell r="F15">
            <v>0</v>
          </cell>
        </row>
        <row r="16">
          <cell r="C16">
            <v>0</v>
          </cell>
          <cell r="F16">
            <v>5116669</v>
          </cell>
        </row>
        <row r="17">
          <cell r="C17">
            <v>1967515</v>
          </cell>
          <cell r="F17">
            <v>227004</v>
          </cell>
        </row>
        <row r="18">
          <cell r="C18">
            <v>174023372</v>
          </cell>
          <cell r="F18">
            <v>4889665</v>
          </cell>
        </row>
        <row r="19">
          <cell r="C19">
            <v>1095272</v>
          </cell>
          <cell r="F19">
            <v>-123667</v>
          </cell>
        </row>
        <row r="20">
          <cell r="C20">
            <v>221060</v>
          </cell>
          <cell r="F20">
            <v>4765998</v>
          </cell>
        </row>
        <row r="21">
          <cell r="C21">
            <v>874212</v>
          </cell>
          <cell r="F21">
            <v>3700439</v>
          </cell>
        </row>
        <row r="22">
          <cell r="C22">
            <v>34127566</v>
          </cell>
          <cell r="F22">
            <v>3700439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12805812</v>
          </cell>
          <cell r="F25">
            <v>1095559</v>
          </cell>
        </row>
        <row r="26">
          <cell r="C26">
            <v>66879700</v>
          </cell>
          <cell r="F26">
            <v>0</v>
          </cell>
        </row>
        <row r="27">
          <cell r="C27">
            <v>58180739</v>
          </cell>
          <cell r="F27">
            <v>0</v>
          </cell>
        </row>
        <row r="28">
          <cell r="C28">
            <v>1155343</v>
          </cell>
          <cell r="F28">
            <v>4904957</v>
          </cell>
        </row>
        <row r="29">
          <cell r="C29">
            <v>173149160</v>
          </cell>
          <cell r="F29">
            <v>1095559</v>
          </cell>
        </row>
        <row r="30">
          <cell r="C30">
            <v>171181645</v>
          </cell>
          <cell r="F30">
            <v>3794106</v>
          </cell>
        </row>
      </sheetData>
      <sheetData sheetId="71"/>
      <sheetData sheetId="72">
        <row r="5">
          <cell r="C5">
            <v>8176000</v>
          </cell>
          <cell r="F5">
            <v>0</v>
          </cell>
        </row>
        <row r="6">
          <cell r="C6">
            <v>1882431</v>
          </cell>
          <cell r="F6">
            <v>26704397</v>
          </cell>
        </row>
        <row r="7">
          <cell r="C7">
            <v>10058431</v>
          </cell>
          <cell r="F7">
            <v>48768284</v>
          </cell>
        </row>
        <row r="8">
          <cell r="C8">
            <v>0</v>
          </cell>
          <cell r="F8">
            <v>1399678</v>
          </cell>
        </row>
        <row r="9">
          <cell r="C9">
            <v>0</v>
          </cell>
          <cell r="F9">
            <v>1447116</v>
          </cell>
        </row>
        <row r="10">
          <cell r="C10">
            <v>0</v>
          </cell>
          <cell r="F10">
            <v>1493302</v>
          </cell>
        </row>
        <row r="11">
          <cell r="C11">
            <v>0</v>
          </cell>
          <cell r="F11">
            <v>4340096</v>
          </cell>
        </row>
        <row r="12">
          <cell r="C12">
            <v>15441920</v>
          </cell>
          <cell r="F12">
            <v>506833</v>
          </cell>
        </row>
        <row r="13">
          <cell r="C13">
            <v>1204046</v>
          </cell>
          <cell r="F13">
            <v>3833263</v>
          </cell>
        </row>
        <row r="14">
          <cell r="C14">
            <v>0</v>
          </cell>
          <cell r="F14">
            <v>80180</v>
          </cell>
        </row>
        <row r="15">
          <cell r="C15">
            <v>26704397</v>
          </cell>
          <cell r="F15">
            <v>0</v>
          </cell>
        </row>
        <row r="16">
          <cell r="C16">
            <v>0</v>
          </cell>
          <cell r="F16">
            <v>3753083</v>
          </cell>
        </row>
        <row r="17">
          <cell r="C17">
            <v>22063887</v>
          </cell>
          <cell r="F17">
            <v>229487</v>
          </cell>
        </row>
        <row r="18">
          <cell r="C18">
            <v>48768284</v>
          </cell>
          <cell r="F18">
            <v>3523596</v>
          </cell>
        </row>
        <row r="19">
          <cell r="C19">
            <v>2068698</v>
          </cell>
          <cell r="F19">
            <v>-88713</v>
          </cell>
        </row>
        <row r="20">
          <cell r="C20">
            <v>550692</v>
          </cell>
          <cell r="F20">
            <v>3434883</v>
          </cell>
        </row>
        <row r="21">
          <cell r="C21">
            <v>1518006</v>
          </cell>
          <cell r="F21">
            <v>2910220</v>
          </cell>
        </row>
        <row r="22">
          <cell r="C22">
            <v>16387321</v>
          </cell>
          <cell r="F22">
            <v>2563201</v>
          </cell>
        </row>
        <row r="23">
          <cell r="C23">
            <v>0</v>
          </cell>
          <cell r="F23">
            <v>347019</v>
          </cell>
        </row>
        <row r="24">
          <cell r="C24">
            <v>16579217</v>
          </cell>
          <cell r="F24">
            <v>0</v>
          </cell>
        </row>
        <row r="25">
          <cell r="C25">
            <v>0</v>
          </cell>
          <cell r="F25">
            <v>524663</v>
          </cell>
        </row>
        <row r="26">
          <cell r="C26">
            <v>9644034</v>
          </cell>
          <cell r="F26">
            <v>0</v>
          </cell>
        </row>
        <row r="27">
          <cell r="C27">
            <v>1479980</v>
          </cell>
          <cell r="F27">
            <v>0</v>
          </cell>
        </row>
        <row r="28">
          <cell r="C28">
            <v>3159726</v>
          </cell>
          <cell r="F28">
            <v>3603776</v>
          </cell>
        </row>
        <row r="29">
          <cell r="C29">
            <v>47250278</v>
          </cell>
          <cell r="F29">
            <v>524663</v>
          </cell>
        </row>
        <row r="30">
          <cell r="C30">
            <v>25186391</v>
          </cell>
          <cell r="F30">
            <v>2998933</v>
          </cell>
        </row>
      </sheetData>
      <sheetData sheetId="73"/>
      <sheetData sheetId="74">
        <row r="5">
          <cell r="C5">
            <v>8176000</v>
          </cell>
          <cell r="F5">
            <v>28364</v>
          </cell>
        </row>
        <row r="6">
          <cell r="C6">
            <v>-1627003</v>
          </cell>
          <cell r="F6">
            <v>163458597</v>
          </cell>
        </row>
        <row r="7">
          <cell r="C7">
            <v>6548997</v>
          </cell>
          <cell r="F7">
            <v>180365001</v>
          </cell>
        </row>
        <row r="8">
          <cell r="C8">
            <v>0</v>
          </cell>
          <cell r="F8">
            <v>256644</v>
          </cell>
        </row>
        <row r="9">
          <cell r="C9">
            <v>0</v>
          </cell>
          <cell r="F9">
            <v>2551525</v>
          </cell>
        </row>
        <row r="10">
          <cell r="C10">
            <v>0</v>
          </cell>
          <cell r="F10">
            <v>386633</v>
          </cell>
        </row>
        <row r="11">
          <cell r="C11">
            <v>0</v>
          </cell>
          <cell r="F11">
            <v>3194802</v>
          </cell>
        </row>
        <row r="12">
          <cell r="C12">
            <v>155086000</v>
          </cell>
          <cell r="F12">
            <v>476290</v>
          </cell>
        </row>
        <row r="13">
          <cell r="C13">
            <v>1823600</v>
          </cell>
          <cell r="F13">
            <v>2718512</v>
          </cell>
        </row>
        <row r="14">
          <cell r="C14">
            <v>0</v>
          </cell>
          <cell r="F14">
            <v>22335</v>
          </cell>
        </row>
        <row r="15">
          <cell r="C15">
            <v>163458597</v>
          </cell>
          <cell r="F15">
            <v>0</v>
          </cell>
        </row>
        <row r="16">
          <cell r="C16">
            <v>0</v>
          </cell>
          <cell r="F16">
            <v>2696177</v>
          </cell>
        </row>
        <row r="17">
          <cell r="C17">
            <v>16906404</v>
          </cell>
          <cell r="F17">
            <v>30371</v>
          </cell>
        </row>
        <row r="18">
          <cell r="C18">
            <v>180365001</v>
          </cell>
          <cell r="F18">
            <v>2665806</v>
          </cell>
        </row>
        <row r="19">
          <cell r="C19">
            <v>202056</v>
          </cell>
          <cell r="F19">
            <v>1137</v>
          </cell>
        </row>
        <row r="20">
          <cell r="C20">
            <v>101189</v>
          </cell>
          <cell r="F20">
            <v>2666943</v>
          </cell>
        </row>
        <row r="21">
          <cell r="C21">
            <v>100867</v>
          </cell>
          <cell r="F21">
            <v>2050254</v>
          </cell>
        </row>
        <row r="22">
          <cell r="C22">
            <v>1320183</v>
          </cell>
          <cell r="F22">
            <v>2050254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616689</v>
          </cell>
        </row>
        <row r="26">
          <cell r="C26">
            <v>169472558</v>
          </cell>
          <cell r="F26">
            <v>0</v>
          </cell>
        </row>
        <row r="27">
          <cell r="C27">
            <v>9198343</v>
          </cell>
          <cell r="F27">
            <v>0</v>
          </cell>
        </row>
        <row r="28">
          <cell r="C28">
            <v>244686</v>
          </cell>
          <cell r="F28">
            <v>2688141</v>
          </cell>
        </row>
        <row r="29">
          <cell r="C29">
            <v>180235770</v>
          </cell>
          <cell r="F29">
            <v>616689</v>
          </cell>
        </row>
        <row r="30">
          <cell r="C30">
            <v>163329366</v>
          </cell>
          <cell r="F30">
            <v>2049117</v>
          </cell>
        </row>
      </sheetData>
      <sheetData sheetId="75"/>
      <sheetData sheetId="76">
        <row r="5">
          <cell r="C5">
            <v>8162000</v>
          </cell>
          <cell r="F5">
            <v>6932300</v>
          </cell>
        </row>
        <row r="6">
          <cell r="C6">
            <v>166423</v>
          </cell>
          <cell r="F6">
            <v>19152805</v>
          </cell>
        </row>
        <row r="7">
          <cell r="C7">
            <v>8328423</v>
          </cell>
          <cell r="F7">
            <v>39921682</v>
          </cell>
        </row>
        <row r="8">
          <cell r="C8">
            <v>0</v>
          </cell>
          <cell r="F8">
            <v>291242</v>
          </cell>
        </row>
        <row r="9">
          <cell r="C9">
            <v>0</v>
          </cell>
          <cell r="F9">
            <v>1273314</v>
          </cell>
        </row>
        <row r="10">
          <cell r="C10">
            <v>0</v>
          </cell>
          <cell r="F10">
            <v>21389</v>
          </cell>
        </row>
        <row r="11">
          <cell r="C11">
            <v>59505</v>
          </cell>
          <cell r="F11">
            <v>1585945</v>
          </cell>
        </row>
        <row r="12">
          <cell r="C12">
            <v>10763287</v>
          </cell>
          <cell r="F12">
            <v>794851</v>
          </cell>
        </row>
        <row r="13">
          <cell r="C13">
            <v>1590</v>
          </cell>
          <cell r="F13">
            <v>791094</v>
          </cell>
        </row>
        <row r="14">
          <cell r="C14">
            <v>0</v>
          </cell>
          <cell r="F14">
            <v>29889</v>
          </cell>
        </row>
        <row r="15">
          <cell r="C15">
            <v>19152805</v>
          </cell>
          <cell r="F15">
            <v>0</v>
          </cell>
        </row>
        <row r="16">
          <cell r="C16">
            <v>0</v>
          </cell>
          <cell r="F16">
            <v>761205</v>
          </cell>
        </row>
        <row r="17">
          <cell r="C17">
            <v>20768877</v>
          </cell>
          <cell r="F17">
            <v>278465</v>
          </cell>
        </row>
        <row r="18">
          <cell r="C18">
            <v>39921682</v>
          </cell>
          <cell r="F18">
            <v>482740</v>
          </cell>
        </row>
        <row r="19">
          <cell r="C19">
            <v>2028632</v>
          </cell>
          <cell r="F19">
            <v>-17315</v>
          </cell>
        </row>
        <row r="20">
          <cell r="C20">
            <v>1820531</v>
          </cell>
          <cell r="F20">
            <v>465425</v>
          </cell>
        </row>
        <row r="21">
          <cell r="C21">
            <v>208101</v>
          </cell>
          <cell r="F21">
            <v>166423</v>
          </cell>
        </row>
        <row r="22">
          <cell r="C22">
            <v>0</v>
          </cell>
          <cell r="F22">
            <v>146451</v>
          </cell>
        </row>
        <row r="23">
          <cell r="F23">
            <v>19972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299002</v>
          </cell>
        </row>
        <row r="26">
          <cell r="C26">
            <v>27480680</v>
          </cell>
          <cell r="F26">
            <v>0</v>
          </cell>
        </row>
        <row r="27">
          <cell r="C27">
            <v>5233362</v>
          </cell>
          <cell r="F27">
            <v>0</v>
          </cell>
        </row>
        <row r="28">
          <cell r="C28">
            <v>67239</v>
          </cell>
          <cell r="F28">
            <v>512629</v>
          </cell>
        </row>
        <row r="29">
          <cell r="C29">
            <v>32781281</v>
          </cell>
          <cell r="F29">
            <v>299002</v>
          </cell>
        </row>
        <row r="30">
          <cell r="C30">
            <v>12012404</v>
          </cell>
          <cell r="F30">
            <v>183738</v>
          </cell>
        </row>
      </sheetData>
      <sheetData sheetId="77"/>
      <sheetData sheetId="78">
        <row r="5">
          <cell r="C5">
            <v>265000000</v>
          </cell>
          <cell r="F5">
            <v>261624075</v>
          </cell>
        </row>
        <row r="6">
          <cell r="C6">
            <v>19044227</v>
          </cell>
          <cell r="F6">
            <v>448838811</v>
          </cell>
        </row>
        <row r="7">
          <cell r="C7">
            <v>284044227</v>
          </cell>
          <cell r="F7">
            <v>459224844</v>
          </cell>
        </row>
        <row r="8">
          <cell r="C8">
            <v>0</v>
          </cell>
          <cell r="F8">
            <v>8454362</v>
          </cell>
        </row>
        <row r="9">
          <cell r="C9">
            <v>0</v>
          </cell>
          <cell r="F9">
            <v>6408700</v>
          </cell>
        </row>
        <row r="10">
          <cell r="C10">
            <v>31929505</v>
          </cell>
          <cell r="F10">
            <v>27555888</v>
          </cell>
        </row>
        <row r="11">
          <cell r="C11">
            <v>1000000</v>
          </cell>
          <cell r="F11">
            <v>42418950</v>
          </cell>
        </row>
        <row r="12">
          <cell r="C12">
            <v>127219476</v>
          </cell>
          <cell r="F12">
            <v>19833419</v>
          </cell>
        </row>
        <row r="13">
          <cell r="C13">
            <v>4645603</v>
          </cell>
          <cell r="F13">
            <v>22585531</v>
          </cell>
        </row>
        <row r="14">
          <cell r="C14">
            <v>0</v>
          </cell>
          <cell r="F14">
            <v>616332</v>
          </cell>
        </row>
        <row r="15">
          <cell r="C15">
            <v>448838811</v>
          </cell>
          <cell r="F15">
            <v>0</v>
          </cell>
        </row>
        <row r="16">
          <cell r="C16">
            <v>0</v>
          </cell>
          <cell r="F16">
            <v>21969199</v>
          </cell>
        </row>
        <row r="17">
          <cell r="C17">
            <v>10386033</v>
          </cell>
          <cell r="F17">
            <v>409744</v>
          </cell>
        </row>
        <row r="18">
          <cell r="C18">
            <v>459224844</v>
          </cell>
          <cell r="F18">
            <v>21559455</v>
          </cell>
        </row>
        <row r="19">
          <cell r="C19">
            <v>1782662</v>
          </cell>
          <cell r="F19">
            <v>-155921</v>
          </cell>
        </row>
        <row r="20">
          <cell r="C20">
            <v>1076853</v>
          </cell>
          <cell r="F20">
            <v>21403534</v>
          </cell>
        </row>
        <row r="21">
          <cell r="C21">
            <v>705809</v>
          </cell>
          <cell r="F21">
            <v>20322991</v>
          </cell>
        </row>
        <row r="22">
          <cell r="C22">
            <v>103816516</v>
          </cell>
          <cell r="F22">
            <v>18147622</v>
          </cell>
        </row>
        <row r="23">
          <cell r="C23">
            <v>0</v>
          </cell>
          <cell r="F23">
            <v>2175369</v>
          </cell>
        </row>
        <row r="24">
          <cell r="C24">
            <v>0</v>
          </cell>
          <cell r="F24">
            <v>0</v>
          </cell>
        </row>
        <row r="25">
          <cell r="C25">
            <v>28146039</v>
          </cell>
          <cell r="F25">
            <v>1080543</v>
          </cell>
        </row>
        <row r="26">
          <cell r="C26">
            <v>18041198</v>
          </cell>
          <cell r="F26">
            <v>0</v>
          </cell>
        </row>
        <row r="27">
          <cell r="C27">
            <v>46506446</v>
          </cell>
          <cell r="F27">
            <v>0</v>
          </cell>
        </row>
        <row r="28">
          <cell r="C28">
            <v>384761</v>
          </cell>
          <cell r="F28">
            <v>22175787</v>
          </cell>
        </row>
        <row r="29">
          <cell r="C29">
            <v>196894960</v>
          </cell>
          <cell r="F29">
            <v>1080543</v>
          </cell>
        </row>
        <row r="30">
          <cell r="C30">
            <v>186508927</v>
          </cell>
          <cell r="F30">
            <v>20478912</v>
          </cell>
        </row>
      </sheetData>
      <sheetData sheetId="79"/>
      <sheetData sheetId="80">
        <row r="5">
          <cell r="C5">
            <v>250000000</v>
          </cell>
          <cell r="F5">
            <v>0</v>
          </cell>
        </row>
        <row r="6">
          <cell r="C6">
            <v>-24603013</v>
          </cell>
          <cell r="F6">
            <v>331062963</v>
          </cell>
        </row>
        <row r="7">
          <cell r="C7">
            <v>225396987</v>
          </cell>
          <cell r="F7">
            <v>401268100</v>
          </cell>
        </row>
        <row r="8">
          <cell r="C8">
            <v>0</v>
          </cell>
          <cell r="F8">
            <v>3376759</v>
          </cell>
        </row>
        <row r="9">
          <cell r="C9">
            <v>0</v>
          </cell>
          <cell r="F9">
            <v>1487095</v>
          </cell>
        </row>
        <row r="10">
          <cell r="C10">
            <v>102500</v>
          </cell>
          <cell r="F10">
            <v>41723038</v>
          </cell>
        </row>
        <row r="11">
          <cell r="C11">
            <v>6093420</v>
          </cell>
          <cell r="F11">
            <v>46586892</v>
          </cell>
        </row>
        <row r="12">
          <cell r="C12">
            <v>96009880</v>
          </cell>
          <cell r="F12">
            <v>29607385</v>
          </cell>
        </row>
        <row r="13">
          <cell r="C13">
            <v>3460176</v>
          </cell>
          <cell r="F13">
            <v>16979507</v>
          </cell>
        </row>
        <row r="14">
          <cell r="C14">
            <v>0</v>
          </cell>
          <cell r="F14">
            <v>456528</v>
          </cell>
        </row>
        <row r="15">
          <cell r="C15">
            <v>331062963</v>
          </cell>
          <cell r="F15">
            <v>0</v>
          </cell>
        </row>
        <row r="16">
          <cell r="C16">
            <v>0</v>
          </cell>
          <cell r="F16">
            <v>16522979</v>
          </cell>
        </row>
        <row r="17">
          <cell r="C17">
            <v>70205137</v>
          </cell>
          <cell r="F17">
            <v>5108484</v>
          </cell>
        </row>
        <row r="18">
          <cell r="C18">
            <v>401268100</v>
          </cell>
          <cell r="F18">
            <v>11414495</v>
          </cell>
        </row>
        <row r="19">
          <cell r="C19">
            <v>55680831</v>
          </cell>
          <cell r="F19">
            <v>-35987499</v>
          </cell>
        </row>
        <row r="20">
          <cell r="C20">
            <v>5878614</v>
          </cell>
          <cell r="F20">
            <v>-24573004</v>
          </cell>
        </row>
        <row r="21">
          <cell r="C21">
            <v>49802217</v>
          </cell>
          <cell r="F21">
            <v>-25808200</v>
          </cell>
        </row>
        <row r="22">
          <cell r="C22">
            <v>3748121</v>
          </cell>
          <cell r="F22">
            <v>-25808200</v>
          </cell>
        </row>
        <row r="23">
          <cell r="C23">
            <v>0</v>
          </cell>
          <cell r="F23">
            <v>0</v>
          </cell>
        </row>
        <row r="24">
          <cell r="C24">
            <v>225444</v>
          </cell>
          <cell r="F24">
            <v>0</v>
          </cell>
        </row>
        <row r="25">
          <cell r="C25">
            <v>105035520</v>
          </cell>
          <cell r="F25">
            <v>1235196</v>
          </cell>
        </row>
        <row r="26">
          <cell r="C26">
            <v>196338354</v>
          </cell>
          <cell r="F26">
            <v>0</v>
          </cell>
        </row>
        <row r="27">
          <cell r="C27">
            <v>12481754</v>
          </cell>
          <cell r="F27">
            <v>0</v>
          </cell>
        </row>
        <row r="28">
          <cell r="C28">
            <v>33636690</v>
          </cell>
          <cell r="F28">
            <v>11871023</v>
          </cell>
        </row>
        <row r="29">
          <cell r="C29">
            <v>351465883</v>
          </cell>
          <cell r="F29">
            <v>1235196</v>
          </cell>
        </row>
        <row r="30">
          <cell r="C30">
            <v>281260746</v>
          </cell>
          <cell r="F30">
            <v>10179299</v>
          </cell>
        </row>
      </sheetData>
      <sheetData sheetId="81"/>
      <sheetData sheetId="82">
        <row r="5">
          <cell r="C5">
            <v>8745000</v>
          </cell>
          <cell r="F5">
            <v>118</v>
          </cell>
        </row>
        <row r="6">
          <cell r="C6">
            <v>1894883</v>
          </cell>
          <cell r="F6">
            <v>118180493</v>
          </cell>
        </row>
        <row r="7">
          <cell r="C7">
            <v>10639883</v>
          </cell>
          <cell r="F7">
            <v>119402996</v>
          </cell>
        </row>
        <row r="8">
          <cell r="F8">
            <v>842064</v>
          </cell>
        </row>
        <row r="9">
          <cell r="C9">
            <v>290272</v>
          </cell>
          <cell r="F9">
            <v>2087074</v>
          </cell>
        </row>
        <row r="10">
          <cell r="C10">
            <v>1275167</v>
          </cell>
          <cell r="F10">
            <v>242350</v>
          </cell>
        </row>
        <row r="11">
          <cell r="C11">
            <v>156923</v>
          </cell>
          <cell r="F11">
            <v>3171488</v>
          </cell>
        </row>
        <row r="12">
          <cell r="C12">
            <v>20056786</v>
          </cell>
          <cell r="F12">
            <v>694596</v>
          </cell>
        </row>
        <row r="13">
          <cell r="C13">
            <v>85761462</v>
          </cell>
          <cell r="F13">
            <v>2476892</v>
          </cell>
        </row>
        <row r="14">
          <cell r="C14">
            <v>0</v>
          </cell>
          <cell r="F14">
            <v>244650</v>
          </cell>
        </row>
        <row r="15">
          <cell r="C15">
            <v>118180493</v>
          </cell>
          <cell r="F15">
            <v>0</v>
          </cell>
        </row>
        <row r="16">
          <cell r="C16">
            <v>0</v>
          </cell>
          <cell r="F16">
            <v>2232242</v>
          </cell>
        </row>
        <row r="17">
          <cell r="C17">
            <v>1222503</v>
          </cell>
          <cell r="F17">
            <v>410190</v>
          </cell>
        </row>
        <row r="18">
          <cell r="C18">
            <v>119402996</v>
          </cell>
          <cell r="F18">
            <v>1822052</v>
          </cell>
        </row>
        <row r="19">
          <cell r="C19">
            <v>2926425</v>
          </cell>
          <cell r="F19">
            <v>-268868</v>
          </cell>
        </row>
        <row r="20">
          <cell r="C20">
            <v>1320558</v>
          </cell>
          <cell r="F20">
            <v>1553184</v>
          </cell>
        </row>
        <row r="21">
          <cell r="C21">
            <v>1605867</v>
          </cell>
          <cell r="F21">
            <v>1217747</v>
          </cell>
        </row>
        <row r="22">
          <cell r="C22">
            <v>8655050</v>
          </cell>
          <cell r="F22">
            <v>979949</v>
          </cell>
        </row>
        <row r="23">
          <cell r="C23">
            <v>0</v>
          </cell>
          <cell r="F23">
            <v>237798</v>
          </cell>
        </row>
        <row r="24">
          <cell r="C24">
            <v>0</v>
          </cell>
          <cell r="F24">
            <v>0</v>
          </cell>
        </row>
        <row r="25">
          <cell r="C25">
            <v>6676435</v>
          </cell>
          <cell r="F25">
            <v>335437</v>
          </cell>
        </row>
        <row r="26">
          <cell r="C26">
            <v>72838124</v>
          </cell>
          <cell r="F26">
            <v>0</v>
          </cell>
        </row>
        <row r="27">
          <cell r="C27">
            <v>15675280</v>
          </cell>
          <cell r="F27">
            <v>0</v>
          </cell>
        </row>
        <row r="28">
          <cell r="C28">
            <v>13952122</v>
          </cell>
          <cell r="F28">
            <v>2066702</v>
          </cell>
        </row>
        <row r="29">
          <cell r="C29">
            <v>117797011</v>
          </cell>
          <cell r="F29">
            <v>335437</v>
          </cell>
        </row>
        <row r="30">
          <cell r="C30">
            <v>116574508</v>
          </cell>
          <cell r="F30">
            <v>1486615</v>
          </cell>
        </row>
      </sheetData>
      <sheetData sheetId="83"/>
      <sheetData sheetId="84">
        <row r="5">
          <cell r="C5">
            <v>16296000</v>
          </cell>
          <cell r="F5">
            <v>2978834</v>
          </cell>
        </row>
        <row r="6">
          <cell r="C6">
            <v>8117891</v>
          </cell>
          <cell r="F6">
            <v>151708788</v>
          </cell>
        </row>
        <row r="7">
          <cell r="C7">
            <v>24413891</v>
          </cell>
          <cell r="F7">
            <v>153192366</v>
          </cell>
        </row>
        <row r="8">
          <cell r="C8">
            <v>0</v>
          </cell>
          <cell r="F8">
            <v>938908</v>
          </cell>
        </row>
        <row r="9">
          <cell r="C9">
            <v>0</v>
          </cell>
          <cell r="F9">
            <v>2263378</v>
          </cell>
        </row>
        <row r="10">
          <cell r="C10">
            <v>98259891</v>
          </cell>
          <cell r="F10">
            <v>14625134</v>
          </cell>
        </row>
        <row r="11">
          <cell r="C11">
            <v>590315</v>
          </cell>
          <cell r="F11">
            <v>17827420</v>
          </cell>
        </row>
        <row r="12">
          <cell r="C12">
            <v>19798203</v>
          </cell>
          <cell r="F12">
            <v>9325686</v>
          </cell>
        </row>
        <row r="13">
          <cell r="C13">
            <v>8646488</v>
          </cell>
          <cell r="F13">
            <v>8501734</v>
          </cell>
        </row>
        <row r="14">
          <cell r="C14">
            <v>0</v>
          </cell>
          <cell r="F14">
            <v>11532</v>
          </cell>
        </row>
        <row r="15">
          <cell r="C15">
            <v>151708788</v>
          </cell>
          <cell r="F15">
            <v>0</v>
          </cell>
        </row>
        <row r="16">
          <cell r="C16">
            <v>0</v>
          </cell>
          <cell r="F16">
            <v>8490202</v>
          </cell>
        </row>
        <row r="17">
          <cell r="C17">
            <v>1483578</v>
          </cell>
          <cell r="F17">
            <v>625182</v>
          </cell>
        </row>
        <row r="18">
          <cell r="C18">
            <v>153192366</v>
          </cell>
          <cell r="F18">
            <v>7865020</v>
          </cell>
        </row>
        <row r="19">
          <cell r="C19">
            <v>3123013</v>
          </cell>
          <cell r="F19">
            <v>-257828</v>
          </cell>
        </row>
        <row r="20">
          <cell r="C20">
            <v>751440</v>
          </cell>
          <cell r="F20">
            <v>7607192</v>
          </cell>
        </row>
        <row r="21">
          <cell r="C21">
            <v>2371573</v>
          </cell>
          <cell r="F21">
            <v>6930893</v>
          </cell>
        </row>
        <row r="22">
          <cell r="C22">
            <v>14504530</v>
          </cell>
          <cell r="F22">
            <v>5932457</v>
          </cell>
        </row>
        <row r="23">
          <cell r="C23">
            <v>0</v>
          </cell>
          <cell r="F23">
            <v>998436</v>
          </cell>
        </row>
        <row r="24">
          <cell r="C24">
            <v>0</v>
          </cell>
          <cell r="F24">
            <v>0</v>
          </cell>
        </row>
        <row r="25">
          <cell r="C25">
            <v>1019</v>
          </cell>
          <cell r="F25">
            <v>676299</v>
          </cell>
        </row>
        <row r="26">
          <cell r="C26">
            <v>120055079</v>
          </cell>
          <cell r="F26">
            <v>0</v>
          </cell>
        </row>
        <row r="27">
          <cell r="C27">
            <v>12373765</v>
          </cell>
          <cell r="F27">
            <v>0</v>
          </cell>
        </row>
        <row r="28">
          <cell r="C28">
            <v>907566</v>
          </cell>
          <cell r="F28">
            <v>7876552</v>
          </cell>
        </row>
        <row r="29">
          <cell r="C29">
            <v>147841959</v>
          </cell>
          <cell r="F29">
            <v>676299</v>
          </cell>
        </row>
        <row r="30">
          <cell r="C30">
            <v>146358381</v>
          </cell>
          <cell r="F30">
            <v>7188721</v>
          </cell>
        </row>
      </sheetData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>
        <row r="5">
          <cell r="C5">
            <v>15000000</v>
          </cell>
          <cell r="F5">
            <v>2708</v>
          </cell>
        </row>
        <row r="6">
          <cell r="C6">
            <v>71228590</v>
          </cell>
          <cell r="F6">
            <v>222661931</v>
          </cell>
        </row>
        <row r="7">
          <cell r="C7">
            <v>86228590</v>
          </cell>
          <cell r="F7">
            <v>241562098</v>
          </cell>
        </row>
        <row r="8">
          <cell r="C8">
            <v>0</v>
          </cell>
          <cell r="F8">
            <v>62326123</v>
          </cell>
        </row>
        <row r="9">
          <cell r="C9">
            <v>2553421</v>
          </cell>
          <cell r="F9">
            <v>11967507</v>
          </cell>
        </row>
        <row r="10">
          <cell r="C10">
            <v>0</v>
          </cell>
          <cell r="F10">
            <v>6554</v>
          </cell>
        </row>
        <row r="11">
          <cell r="C11">
            <v>0</v>
          </cell>
          <cell r="F11">
            <v>74300184</v>
          </cell>
        </row>
        <row r="12">
          <cell r="C12">
            <v>0</v>
          </cell>
          <cell r="F12">
            <v>13888796</v>
          </cell>
        </row>
        <row r="13">
          <cell r="C13">
            <v>13152549</v>
          </cell>
          <cell r="F13">
            <v>60411388</v>
          </cell>
        </row>
        <row r="14">
          <cell r="F14">
            <v>760748</v>
          </cell>
        </row>
        <row r="15">
          <cell r="C15">
            <v>222661931</v>
          </cell>
          <cell r="F15">
            <v>0</v>
          </cell>
        </row>
        <row r="16">
          <cell r="C16">
            <v>0</v>
          </cell>
          <cell r="F16">
            <v>59650640</v>
          </cell>
        </row>
        <row r="17">
          <cell r="C17">
            <v>18900167</v>
          </cell>
          <cell r="F17">
            <v>407032</v>
          </cell>
        </row>
        <row r="18">
          <cell r="C18">
            <v>241562098</v>
          </cell>
          <cell r="F18">
            <v>59243608</v>
          </cell>
        </row>
        <row r="19">
          <cell r="C19">
            <v>6243280</v>
          </cell>
          <cell r="F19">
            <v>-4937728</v>
          </cell>
        </row>
        <row r="20">
          <cell r="C20">
            <v>3961439</v>
          </cell>
          <cell r="F20">
            <v>54305880</v>
          </cell>
        </row>
        <row r="21">
          <cell r="C21">
            <v>2281841</v>
          </cell>
          <cell r="F21">
            <v>46244318</v>
          </cell>
        </row>
        <row r="22">
          <cell r="C22">
            <v>0</v>
          </cell>
          <cell r="F22">
            <v>37634389</v>
          </cell>
        </row>
        <row r="23">
          <cell r="C23">
            <v>0</v>
          </cell>
          <cell r="F23">
            <v>3711402</v>
          </cell>
        </row>
        <row r="24">
          <cell r="C24">
            <v>125425532</v>
          </cell>
          <cell r="F24">
            <v>4898527</v>
          </cell>
        </row>
        <row r="25">
          <cell r="C25">
            <v>0</v>
          </cell>
          <cell r="F25">
            <v>11137068</v>
          </cell>
        </row>
        <row r="26">
          <cell r="C26">
            <v>61497971</v>
          </cell>
          <cell r="F26">
            <v>-3075506</v>
          </cell>
        </row>
        <row r="27">
          <cell r="C27">
            <v>957601</v>
          </cell>
          <cell r="F27">
            <v>0</v>
          </cell>
        </row>
        <row r="28">
          <cell r="C28">
            <v>51396445</v>
          </cell>
          <cell r="F28">
            <v>60004356</v>
          </cell>
        </row>
        <row r="29">
          <cell r="C29">
            <v>239277549</v>
          </cell>
          <cell r="F29">
            <v>16035595</v>
          </cell>
        </row>
        <row r="30">
          <cell r="C30">
            <v>220377382</v>
          </cell>
          <cell r="F30">
            <v>43208013</v>
          </cell>
        </row>
      </sheetData>
      <sheetData sheetId="105"/>
      <sheetData sheetId="106">
        <row r="5">
          <cell r="C5">
            <v>2000000</v>
          </cell>
          <cell r="F5">
            <v>0</v>
          </cell>
        </row>
        <row r="6">
          <cell r="C6">
            <v>7427366</v>
          </cell>
          <cell r="F6">
            <v>36977413</v>
          </cell>
        </row>
        <row r="7">
          <cell r="C7">
            <v>9427366</v>
          </cell>
          <cell r="F7">
            <v>42470031</v>
          </cell>
        </row>
        <row r="8">
          <cell r="C8">
            <v>0</v>
          </cell>
          <cell r="F8">
            <v>20350325</v>
          </cell>
        </row>
        <row r="9">
          <cell r="C9">
            <v>491117</v>
          </cell>
          <cell r="F9">
            <v>1650639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22000964</v>
          </cell>
        </row>
        <row r="12">
          <cell r="C12">
            <v>0</v>
          </cell>
          <cell r="F12">
            <v>9864238</v>
          </cell>
        </row>
        <row r="13">
          <cell r="C13">
            <v>2838798</v>
          </cell>
          <cell r="F13">
            <v>12136726</v>
          </cell>
        </row>
        <row r="14">
          <cell r="F14">
            <v>840839</v>
          </cell>
        </row>
        <row r="15">
          <cell r="C15">
            <v>36977413</v>
          </cell>
          <cell r="F15">
            <v>0</v>
          </cell>
        </row>
        <row r="16">
          <cell r="C16">
            <v>0</v>
          </cell>
          <cell r="F16">
            <v>11295887</v>
          </cell>
        </row>
        <row r="17">
          <cell r="C17">
            <v>5492618</v>
          </cell>
          <cell r="F17">
            <v>647728</v>
          </cell>
        </row>
        <row r="18">
          <cell r="C18">
            <v>42470031</v>
          </cell>
          <cell r="F18">
            <v>10648159</v>
          </cell>
        </row>
        <row r="19">
          <cell r="C19">
            <v>5770182</v>
          </cell>
          <cell r="F19">
            <v>-935174</v>
          </cell>
        </row>
        <row r="20">
          <cell r="C20">
            <v>3075196</v>
          </cell>
          <cell r="F20">
            <v>9712985</v>
          </cell>
        </row>
        <row r="21">
          <cell r="C21">
            <v>2694986</v>
          </cell>
          <cell r="F21">
            <v>6313522</v>
          </cell>
        </row>
        <row r="22">
          <cell r="C22">
            <v>0</v>
          </cell>
          <cell r="F22">
            <v>3840791</v>
          </cell>
        </row>
        <row r="23">
          <cell r="C23">
            <v>0</v>
          </cell>
          <cell r="F23">
            <v>1213076</v>
          </cell>
        </row>
        <row r="24">
          <cell r="C24">
            <v>22386485</v>
          </cell>
          <cell r="F24">
            <v>1259655</v>
          </cell>
        </row>
        <row r="25">
          <cell r="C25">
            <v>0</v>
          </cell>
          <cell r="F25">
            <v>4053735</v>
          </cell>
        </row>
        <row r="26">
          <cell r="C26">
            <v>10835357</v>
          </cell>
          <cell r="F26">
            <v>-654272</v>
          </cell>
        </row>
        <row r="27">
          <cell r="C27">
            <v>0</v>
          </cell>
          <cell r="F27">
            <v>0</v>
          </cell>
        </row>
        <row r="28">
          <cell r="C28">
            <v>6553203</v>
          </cell>
          <cell r="F28">
            <v>11488998</v>
          </cell>
        </row>
        <row r="29">
          <cell r="C29">
            <v>39775045</v>
          </cell>
          <cell r="F29">
            <v>5313390</v>
          </cell>
        </row>
        <row r="30">
          <cell r="C30">
            <v>34282427</v>
          </cell>
          <cell r="F30">
            <v>5334769</v>
          </cell>
        </row>
      </sheetData>
      <sheetData sheetId="107"/>
      <sheetData sheetId="108">
        <row r="5">
          <cell r="C5">
            <v>3200000</v>
          </cell>
          <cell r="F5">
            <v>0</v>
          </cell>
        </row>
        <row r="6">
          <cell r="C6">
            <v>14552195</v>
          </cell>
          <cell r="F6">
            <v>42129336</v>
          </cell>
        </row>
        <row r="7">
          <cell r="C7">
            <v>17752195</v>
          </cell>
          <cell r="F7">
            <v>52680771</v>
          </cell>
        </row>
        <row r="8">
          <cell r="F8">
            <v>8482634</v>
          </cell>
        </row>
        <row r="9">
          <cell r="C9">
            <v>802274</v>
          </cell>
          <cell r="F9">
            <v>3705055</v>
          </cell>
        </row>
        <row r="10">
          <cell r="C10">
            <v>0</v>
          </cell>
          <cell r="F10">
            <v>491884</v>
          </cell>
        </row>
        <row r="11">
          <cell r="C11">
            <v>0</v>
          </cell>
          <cell r="F11">
            <v>12679573</v>
          </cell>
        </row>
        <row r="12">
          <cell r="C12">
            <v>0</v>
          </cell>
          <cell r="F12">
            <v>8111213</v>
          </cell>
        </row>
        <row r="13">
          <cell r="C13">
            <v>163709</v>
          </cell>
          <cell r="F13">
            <v>4568360</v>
          </cell>
        </row>
        <row r="14">
          <cell r="F14">
            <v>527651</v>
          </cell>
        </row>
        <row r="15">
          <cell r="C15">
            <v>42129336</v>
          </cell>
          <cell r="F15">
            <v>0</v>
          </cell>
        </row>
        <row r="16">
          <cell r="C16">
            <v>0</v>
          </cell>
          <cell r="F16">
            <v>4040709</v>
          </cell>
        </row>
        <row r="17">
          <cell r="C17">
            <v>10551435</v>
          </cell>
          <cell r="F17">
            <v>8465</v>
          </cell>
        </row>
        <row r="18">
          <cell r="C18">
            <v>52680771</v>
          </cell>
          <cell r="F18">
            <v>4032244</v>
          </cell>
        </row>
        <row r="19">
          <cell r="C19">
            <v>390896</v>
          </cell>
          <cell r="F19">
            <v>27072</v>
          </cell>
        </row>
        <row r="20">
          <cell r="C20">
            <v>341104</v>
          </cell>
          <cell r="F20">
            <v>4059316</v>
          </cell>
        </row>
        <row r="21">
          <cell r="C21">
            <v>49792</v>
          </cell>
          <cell r="F21">
            <v>3473950</v>
          </cell>
        </row>
        <row r="22">
          <cell r="C22">
            <v>1721456</v>
          </cell>
          <cell r="F22">
            <v>2904212</v>
          </cell>
        </row>
        <row r="23">
          <cell r="C23">
            <v>0</v>
          </cell>
          <cell r="F23">
            <v>252553</v>
          </cell>
        </row>
        <row r="24">
          <cell r="C24">
            <v>38027055</v>
          </cell>
          <cell r="F24">
            <v>317185</v>
          </cell>
        </row>
        <row r="25">
          <cell r="C25">
            <v>0</v>
          </cell>
          <cell r="F25">
            <v>1577403</v>
          </cell>
        </row>
        <row r="26">
          <cell r="C26">
            <v>4898036</v>
          </cell>
          <cell r="F26">
            <v>-992037</v>
          </cell>
        </row>
        <row r="27">
          <cell r="C27">
            <v>0</v>
          </cell>
          <cell r="F27">
            <v>0</v>
          </cell>
        </row>
        <row r="28">
          <cell r="C28">
            <v>7984432</v>
          </cell>
          <cell r="F28">
            <v>4559895</v>
          </cell>
        </row>
        <row r="29">
          <cell r="C29">
            <v>52630979</v>
          </cell>
          <cell r="F29">
            <v>1894588</v>
          </cell>
        </row>
        <row r="30">
          <cell r="C30">
            <v>42079544</v>
          </cell>
          <cell r="F30">
            <v>2137656</v>
          </cell>
        </row>
      </sheetData>
      <sheetData sheetId="109"/>
      <sheetData sheetId="110"/>
      <sheetData sheetId="111"/>
      <sheetData sheetId="112">
        <row r="5">
          <cell r="C5">
            <v>2000000</v>
          </cell>
          <cell r="F5">
            <v>0</v>
          </cell>
        </row>
        <row r="6">
          <cell r="C6">
            <v>379920</v>
          </cell>
          <cell r="F6">
            <v>2484411</v>
          </cell>
        </row>
        <row r="7">
          <cell r="C7">
            <v>2379920</v>
          </cell>
          <cell r="F7">
            <v>2535339</v>
          </cell>
        </row>
        <row r="8">
          <cell r="C8">
            <v>0</v>
          </cell>
          <cell r="F8">
            <v>302800</v>
          </cell>
        </row>
        <row r="9">
          <cell r="C9">
            <v>0</v>
          </cell>
          <cell r="F9">
            <v>87691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390491</v>
          </cell>
        </row>
        <row r="12">
          <cell r="C12">
            <v>0</v>
          </cell>
          <cell r="F12">
            <v>72447</v>
          </cell>
        </row>
        <row r="13">
          <cell r="C13">
            <v>58818</v>
          </cell>
          <cell r="F13">
            <v>318044</v>
          </cell>
        </row>
        <row r="14">
          <cell r="C14">
            <v>45673</v>
          </cell>
          <cell r="F14">
            <v>423</v>
          </cell>
        </row>
        <row r="15">
          <cell r="C15">
            <v>2484411</v>
          </cell>
          <cell r="F15">
            <v>0</v>
          </cell>
        </row>
        <row r="16">
          <cell r="C16">
            <v>0</v>
          </cell>
          <cell r="F16">
            <v>317621</v>
          </cell>
        </row>
        <row r="17">
          <cell r="C17">
            <v>50928</v>
          </cell>
          <cell r="F17">
            <v>3511</v>
          </cell>
        </row>
        <row r="18">
          <cell r="C18">
            <v>2535339</v>
          </cell>
          <cell r="F18">
            <v>314110</v>
          </cell>
        </row>
        <row r="19">
          <cell r="C19">
            <v>17555</v>
          </cell>
          <cell r="F19">
            <v>28848</v>
          </cell>
        </row>
        <row r="20">
          <cell r="C20">
            <v>13941</v>
          </cell>
          <cell r="F20">
            <v>342958</v>
          </cell>
        </row>
        <row r="21">
          <cell r="C21">
            <v>3614</v>
          </cell>
          <cell r="F21">
            <v>192419</v>
          </cell>
        </row>
        <row r="22">
          <cell r="C22">
            <v>0</v>
          </cell>
          <cell r="F22">
            <v>192419</v>
          </cell>
        </row>
        <row r="23">
          <cell r="C23">
            <v>0</v>
          </cell>
          <cell r="F23">
            <v>0</v>
          </cell>
        </row>
        <row r="24">
          <cell r="C24">
            <v>2267913</v>
          </cell>
          <cell r="F24">
            <v>0</v>
          </cell>
        </row>
        <row r="25">
          <cell r="C25">
            <v>0</v>
          </cell>
          <cell r="F25">
            <v>150539</v>
          </cell>
        </row>
        <row r="26">
          <cell r="C26">
            <v>27482</v>
          </cell>
          <cell r="F26">
            <v>0</v>
          </cell>
        </row>
        <row r="27">
          <cell r="C27">
            <v>9768</v>
          </cell>
          <cell r="F27">
            <v>0</v>
          </cell>
        </row>
        <row r="28">
          <cell r="C28">
            <v>226562</v>
          </cell>
          <cell r="F28">
            <v>314533</v>
          </cell>
        </row>
        <row r="29">
          <cell r="C29">
            <v>2531725</v>
          </cell>
          <cell r="F29">
            <v>150539</v>
          </cell>
        </row>
        <row r="30">
          <cell r="C30">
            <v>2480797</v>
          </cell>
          <cell r="F30">
            <v>163571</v>
          </cell>
        </row>
      </sheetData>
      <sheetData sheetId="113"/>
      <sheetData sheetId="114">
        <row r="5">
          <cell r="C5">
            <v>5000000</v>
          </cell>
          <cell r="F5">
            <v>132687</v>
          </cell>
        </row>
        <row r="6">
          <cell r="C6">
            <v>1096005</v>
          </cell>
          <cell r="F6">
            <v>8180178</v>
          </cell>
        </row>
        <row r="7">
          <cell r="C7">
            <v>6096005</v>
          </cell>
          <cell r="F7">
            <v>9358327</v>
          </cell>
        </row>
        <row r="8">
          <cell r="C8">
            <v>0</v>
          </cell>
          <cell r="F8">
            <v>3419612</v>
          </cell>
        </row>
        <row r="9">
          <cell r="C9">
            <v>153299</v>
          </cell>
          <cell r="F9">
            <v>34087</v>
          </cell>
        </row>
        <row r="10">
          <cell r="C10">
            <v>0</v>
          </cell>
          <cell r="F10">
            <v>50572</v>
          </cell>
        </row>
        <row r="11">
          <cell r="C11">
            <v>0</v>
          </cell>
          <cell r="F11">
            <v>3504271</v>
          </cell>
        </row>
        <row r="12">
          <cell r="C12">
            <v>0</v>
          </cell>
          <cell r="F12">
            <v>755267</v>
          </cell>
        </row>
        <row r="13">
          <cell r="C13">
            <v>0</v>
          </cell>
          <cell r="F13">
            <v>2749004</v>
          </cell>
        </row>
        <row r="14">
          <cell r="C14">
            <v>1930874</v>
          </cell>
          <cell r="F14">
            <v>63564</v>
          </cell>
        </row>
        <row r="15">
          <cell r="C15">
            <v>8180178</v>
          </cell>
          <cell r="F15">
            <v>0</v>
          </cell>
        </row>
        <row r="16">
          <cell r="C16">
            <v>0</v>
          </cell>
          <cell r="F16">
            <v>2685440</v>
          </cell>
        </row>
        <row r="17">
          <cell r="C17">
            <v>1178149</v>
          </cell>
          <cell r="F17">
            <v>268074</v>
          </cell>
        </row>
        <row r="18">
          <cell r="C18">
            <v>9358327</v>
          </cell>
          <cell r="F18">
            <v>2417366</v>
          </cell>
        </row>
        <row r="19">
          <cell r="C19">
            <v>5100417</v>
          </cell>
          <cell r="F19">
            <v>-978</v>
          </cell>
        </row>
        <row r="20">
          <cell r="C20">
            <v>548215</v>
          </cell>
          <cell r="F20">
            <v>2416388</v>
          </cell>
        </row>
        <row r="21">
          <cell r="C21">
            <v>4552202</v>
          </cell>
          <cell r="F21">
            <v>2238874</v>
          </cell>
        </row>
        <row r="22">
          <cell r="C22">
            <v>0</v>
          </cell>
          <cell r="F22">
            <v>2212474</v>
          </cell>
        </row>
        <row r="23">
          <cell r="C23">
            <v>0</v>
          </cell>
          <cell r="F23">
            <v>26400</v>
          </cell>
        </row>
        <row r="24">
          <cell r="C24">
            <v>2219540</v>
          </cell>
          <cell r="F24">
            <v>0</v>
          </cell>
        </row>
        <row r="25">
          <cell r="C25">
            <v>0</v>
          </cell>
          <cell r="F25">
            <v>214822</v>
          </cell>
        </row>
        <row r="26">
          <cell r="C26">
            <v>1017669</v>
          </cell>
          <cell r="F26">
            <v>-37308</v>
          </cell>
        </row>
        <row r="27">
          <cell r="C27">
            <v>0</v>
          </cell>
          <cell r="F27">
            <v>0</v>
          </cell>
        </row>
        <row r="28">
          <cell r="C28">
            <v>1436229</v>
          </cell>
          <cell r="F28">
            <v>2480930</v>
          </cell>
        </row>
        <row r="29">
          <cell r="C29">
            <v>4673438</v>
          </cell>
          <cell r="F29">
            <v>214822</v>
          </cell>
        </row>
        <row r="30">
          <cell r="C30">
            <v>3495289</v>
          </cell>
          <cell r="F30">
            <v>2202544</v>
          </cell>
        </row>
      </sheetData>
      <sheetData sheetId="115"/>
      <sheetData sheetId="116">
        <row r="5">
          <cell r="C5">
            <v>2900000</v>
          </cell>
          <cell r="F5">
            <v>831</v>
          </cell>
        </row>
        <row r="6">
          <cell r="C6">
            <v>837729</v>
          </cell>
          <cell r="F6">
            <v>4411782</v>
          </cell>
        </row>
        <row r="7">
          <cell r="C7">
            <v>3737729</v>
          </cell>
          <cell r="F7">
            <v>4530168</v>
          </cell>
        </row>
        <row r="8">
          <cell r="C8">
            <v>0</v>
          </cell>
          <cell r="F8">
            <v>1015960</v>
          </cell>
        </row>
        <row r="9">
          <cell r="C9">
            <v>0</v>
          </cell>
          <cell r="F9">
            <v>78315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1094275</v>
          </cell>
        </row>
        <row r="12">
          <cell r="C12">
            <v>0</v>
          </cell>
          <cell r="F12">
            <v>540285</v>
          </cell>
        </row>
        <row r="13">
          <cell r="C13">
            <v>213066</v>
          </cell>
          <cell r="F13">
            <v>553990</v>
          </cell>
        </row>
        <row r="14">
          <cell r="C14">
            <v>460987</v>
          </cell>
          <cell r="F14">
            <v>57610</v>
          </cell>
        </row>
        <row r="15">
          <cell r="C15">
            <v>4411782</v>
          </cell>
          <cell r="F15">
            <v>0</v>
          </cell>
        </row>
        <row r="16">
          <cell r="C16">
            <v>0</v>
          </cell>
          <cell r="F16">
            <v>496380</v>
          </cell>
        </row>
        <row r="17">
          <cell r="C17">
            <v>118386</v>
          </cell>
          <cell r="F17">
            <v>16243</v>
          </cell>
        </row>
        <row r="18">
          <cell r="C18">
            <v>4530168</v>
          </cell>
          <cell r="F18">
            <v>480137</v>
          </cell>
        </row>
        <row r="19">
          <cell r="C19">
            <v>824451</v>
          </cell>
          <cell r="F19">
            <v>-81977</v>
          </cell>
        </row>
        <row r="20">
          <cell r="C20">
            <v>115434</v>
          </cell>
          <cell r="F20">
            <v>398160</v>
          </cell>
        </row>
        <row r="21">
          <cell r="C21">
            <v>709017</v>
          </cell>
          <cell r="F21">
            <v>278437</v>
          </cell>
        </row>
        <row r="22">
          <cell r="C22">
            <v>0</v>
          </cell>
          <cell r="F22">
            <v>222278</v>
          </cell>
        </row>
        <row r="23">
          <cell r="C23">
            <v>0</v>
          </cell>
          <cell r="F23">
            <v>56159</v>
          </cell>
        </row>
        <row r="24">
          <cell r="C24">
            <v>3570134</v>
          </cell>
          <cell r="F24">
            <v>0</v>
          </cell>
        </row>
        <row r="25">
          <cell r="C25">
            <v>0</v>
          </cell>
          <cell r="F25">
            <v>253554</v>
          </cell>
        </row>
        <row r="26">
          <cell r="C26">
            <v>25137</v>
          </cell>
          <cell r="F26">
            <v>-133831</v>
          </cell>
        </row>
        <row r="27">
          <cell r="C27">
            <v>0</v>
          </cell>
          <cell r="F27">
            <v>0</v>
          </cell>
        </row>
        <row r="28">
          <cell r="C28">
            <v>225049</v>
          </cell>
          <cell r="F28">
            <v>537747</v>
          </cell>
        </row>
        <row r="29">
          <cell r="C29">
            <v>3820320</v>
          </cell>
          <cell r="F29">
            <v>253554</v>
          </cell>
        </row>
        <row r="30">
          <cell r="C30">
            <v>3701934</v>
          </cell>
          <cell r="F30">
            <v>226583</v>
          </cell>
        </row>
      </sheetData>
      <sheetData sheetId="117"/>
      <sheetData sheetId="118">
        <row r="5">
          <cell r="C5">
            <v>3000000</v>
          </cell>
          <cell r="F5">
            <v>20961</v>
          </cell>
        </row>
        <row r="6">
          <cell r="C6">
            <v>2244280</v>
          </cell>
          <cell r="F6">
            <v>5426758</v>
          </cell>
        </row>
        <row r="7">
          <cell r="C7">
            <v>5244280</v>
          </cell>
          <cell r="F7">
            <v>9357319</v>
          </cell>
        </row>
        <row r="8">
          <cell r="F8">
            <v>762183</v>
          </cell>
        </row>
        <row r="9">
          <cell r="C9">
            <v>0</v>
          </cell>
          <cell r="F9">
            <v>1883329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2645512</v>
          </cell>
        </row>
        <row r="12">
          <cell r="C12">
            <v>0</v>
          </cell>
          <cell r="F12">
            <v>1005563</v>
          </cell>
        </row>
        <row r="13">
          <cell r="C13">
            <v>1527</v>
          </cell>
          <cell r="F13">
            <v>1639949</v>
          </cell>
        </row>
        <row r="14">
          <cell r="C14">
            <v>180951</v>
          </cell>
          <cell r="F14">
            <v>45323</v>
          </cell>
        </row>
        <row r="15">
          <cell r="C15">
            <v>5426758</v>
          </cell>
          <cell r="F15">
            <v>0</v>
          </cell>
        </row>
        <row r="16">
          <cell r="C16">
            <v>0</v>
          </cell>
          <cell r="F16">
            <v>1594626</v>
          </cell>
        </row>
        <row r="17">
          <cell r="C17">
            <v>3930561</v>
          </cell>
          <cell r="F17">
            <v>58210</v>
          </cell>
        </row>
        <row r="18">
          <cell r="C18">
            <v>9357319</v>
          </cell>
          <cell r="F18">
            <v>1536416</v>
          </cell>
        </row>
        <row r="19">
          <cell r="C19">
            <v>3849680</v>
          </cell>
          <cell r="F19">
            <v>12400</v>
          </cell>
        </row>
        <row r="20">
          <cell r="C20">
            <v>76241</v>
          </cell>
          <cell r="F20">
            <v>1548816</v>
          </cell>
        </row>
        <row r="21">
          <cell r="C21">
            <v>3773439</v>
          </cell>
          <cell r="F21">
            <v>1303955</v>
          </cell>
        </row>
        <row r="22">
          <cell r="C22">
            <v>0</v>
          </cell>
          <cell r="F22">
            <v>1119824</v>
          </cell>
        </row>
        <row r="23">
          <cell r="C23">
            <v>0</v>
          </cell>
          <cell r="F23">
            <v>184131</v>
          </cell>
        </row>
        <row r="24">
          <cell r="C24">
            <v>3139232</v>
          </cell>
          <cell r="F24">
            <v>0</v>
          </cell>
        </row>
        <row r="25">
          <cell r="C25">
            <v>0</v>
          </cell>
          <cell r="F25">
            <v>263303</v>
          </cell>
        </row>
        <row r="26">
          <cell r="C26">
            <v>616201</v>
          </cell>
          <cell r="F26">
            <v>-18442</v>
          </cell>
        </row>
        <row r="27">
          <cell r="C27">
            <v>160926</v>
          </cell>
          <cell r="F27">
            <v>0</v>
          </cell>
        </row>
        <row r="28">
          <cell r="C28">
            <v>1646560</v>
          </cell>
          <cell r="F28">
            <v>1581739</v>
          </cell>
        </row>
        <row r="29">
          <cell r="C29">
            <v>5562919</v>
          </cell>
          <cell r="F29">
            <v>263303</v>
          </cell>
        </row>
        <row r="30">
          <cell r="C30">
            <v>1632358</v>
          </cell>
          <cell r="F30">
            <v>1273113</v>
          </cell>
        </row>
      </sheetData>
      <sheetData sheetId="119"/>
      <sheetData sheetId="120">
        <row r="5">
          <cell r="C5">
            <v>12500000</v>
          </cell>
          <cell r="F5">
            <v>0</v>
          </cell>
        </row>
        <row r="6">
          <cell r="C6">
            <v>662920</v>
          </cell>
          <cell r="F6">
            <v>13196242</v>
          </cell>
        </row>
        <row r="7">
          <cell r="C7">
            <v>13162920</v>
          </cell>
          <cell r="F7">
            <v>13373136</v>
          </cell>
        </row>
        <row r="8">
          <cell r="C8">
            <v>0</v>
          </cell>
          <cell r="F8">
            <v>54636</v>
          </cell>
        </row>
        <row r="9">
          <cell r="C9">
            <v>0</v>
          </cell>
          <cell r="F9">
            <v>7480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62116</v>
          </cell>
        </row>
        <row r="12">
          <cell r="C12">
            <v>0</v>
          </cell>
          <cell r="F12">
            <v>59903</v>
          </cell>
        </row>
        <row r="13">
          <cell r="C13">
            <v>7599</v>
          </cell>
          <cell r="F13">
            <v>2213</v>
          </cell>
        </row>
        <row r="14">
          <cell r="C14">
            <v>25723</v>
          </cell>
          <cell r="F14">
            <v>0</v>
          </cell>
        </row>
        <row r="15">
          <cell r="C15">
            <v>13196242</v>
          </cell>
          <cell r="F15">
            <v>0</v>
          </cell>
        </row>
        <row r="16">
          <cell r="C16">
            <v>0</v>
          </cell>
          <cell r="F16">
            <v>2213</v>
          </cell>
        </row>
        <row r="17">
          <cell r="C17">
            <v>176894</v>
          </cell>
          <cell r="F17">
            <v>1528</v>
          </cell>
        </row>
        <row r="18">
          <cell r="C18">
            <v>13373136</v>
          </cell>
          <cell r="F18">
            <v>685</v>
          </cell>
        </row>
        <row r="19">
          <cell r="C19">
            <v>15355</v>
          </cell>
          <cell r="F19">
            <v>-68096</v>
          </cell>
        </row>
        <row r="20">
          <cell r="C20">
            <v>8027</v>
          </cell>
          <cell r="F20">
            <v>-67411</v>
          </cell>
        </row>
        <row r="21">
          <cell r="C21">
            <v>7328</v>
          </cell>
          <cell r="F21">
            <v>365954</v>
          </cell>
        </row>
        <row r="22">
          <cell r="C22">
            <v>0</v>
          </cell>
          <cell r="F22">
            <v>307058</v>
          </cell>
        </row>
        <row r="23">
          <cell r="C23">
            <v>0</v>
          </cell>
          <cell r="F23">
            <v>58896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105725</v>
          </cell>
        </row>
        <row r="26">
          <cell r="C26">
            <v>13261953</v>
          </cell>
          <cell r="F26">
            <v>-539090</v>
          </cell>
        </row>
        <row r="27">
          <cell r="C27">
            <v>260</v>
          </cell>
          <cell r="F27">
            <v>0</v>
          </cell>
        </row>
        <row r="28">
          <cell r="C28">
            <v>103595</v>
          </cell>
          <cell r="F28">
            <v>685</v>
          </cell>
        </row>
        <row r="29">
          <cell r="C29">
            <v>13365808</v>
          </cell>
          <cell r="F29">
            <v>105725</v>
          </cell>
        </row>
        <row r="30">
          <cell r="C30">
            <v>13188914</v>
          </cell>
          <cell r="F30">
            <v>-105040</v>
          </cell>
        </row>
      </sheetData>
      <sheetData sheetId="121"/>
      <sheetData sheetId="122">
        <row r="5">
          <cell r="C5">
            <v>1012000</v>
          </cell>
          <cell r="F5">
            <v>0</v>
          </cell>
        </row>
        <row r="6">
          <cell r="C6">
            <v>2913725</v>
          </cell>
          <cell r="F6">
            <v>6511853</v>
          </cell>
        </row>
        <row r="7">
          <cell r="C7">
            <v>3925725</v>
          </cell>
          <cell r="F7">
            <v>15255574</v>
          </cell>
        </row>
        <row r="8">
          <cell r="C8">
            <v>0</v>
          </cell>
          <cell r="F8">
            <v>1118043</v>
          </cell>
        </row>
        <row r="9">
          <cell r="C9">
            <v>912697</v>
          </cell>
          <cell r="F9">
            <v>1981819</v>
          </cell>
        </row>
        <row r="10">
          <cell r="C10">
            <v>0</v>
          </cell>
          <cell r="F10">
            <v>705605</v>
          </cell>
        </row>
        <row r="11">
          <cell r="C11">
            <v>0</v>
          </cell>
          <cell r="F11">
            <v>3805467</v>
          </cell>
        </row>
        <row r="12">
          <cell r="C12">
            <v>0</v>
          </cell>
          <cell r="F12">
            <v>1455387</v>
          </cell>
        </row>
        <row r="13">
          <cell r="C13">
            <v>1252624</v>
          </cell>
          <cell r="F13">
            <v>2350080</v>
          </cell>
        </row>
        <row r="14">
          <cell r="C14">
            <v>420807</v>
          </cell>
          <cell r="F14">
            <v>228973</v>
          </cell>
        </row>
        <row r="15">
          <cell r="C15">
            <v>6511853</v>
          </cell>
          <cell r="F15">
            <v>0</v>
          </cell>
        </row>
        <row r="16">
          <cell r="C16">
            <v>0</v>
          </cell>
          <cell r="F16">
            <v>2121107</v>
          </cell>
        </row>
        <row r="17">
          <cell r="C17">
            <v>8743721</v>
          </cell>
          <cell r="F17">
            <v>10820</v>
          </cell>
        </row>
        <row r="18">
          <cell r="C18">
            <v>15255574</v>
          </cell>
          <cell r="F18">
            <v>2110287</v>
          </cell>
        </row>
        <row r="19">
          <cell r="C19">
            <v>259298</v>
          </cell>
          <cell r="F19">
            <v>239338</v>
          </cell>
        </row>
        <row r="20">
          <cell r="C20">
            <v>34892</v>
          </cell>
          <cell r="F20">
            <v>2349625</v>
          </cell>
        </row>
        <row r="21">
          <cell r="C21">
            <v>224406</v>
          </cell>
          <cell r="F21">
            <v>2071084</v>
          </cell>
        </row>
        <row r="22">
          <cell r="C22">
            <v>0</v>
          </cell>
          <cell r="F22">
            <v>1859933</v>
          </cell>
        </row>
        <row r="23">
          <cell r="C23">
            <v>0</v>
          </cell>
          <cell r="F23">
            <v>211151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278541</v>
          </cell>
        </row>
        <row r="26">
          <cell r="C26">
            <v>4801645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10229523</v>
          </cell>
          <cell r="F28">
            <v>2339260</v>
          </cell>
        </row>
        <row r="29">
          <cell r="C29">
            <v>15031168</v>
          </cell>
          <cell r="F29">
            <v>278541</v>
          </cell>
        </row>
        <row r="30">
          <cell r="C30">
            <v>6287447</v>
          </cell>
          <cell r="F30">
            <v>1831746</v>
          </cell>
        </row>
      </sheetData>
      <sheetData sheetId="123"/>
      <sheetData sheetId="124">
        <row r="5">
          <cell r="C5">
            <v>1500000</v>
          </cell>
          <cell r="F5">
            <v>0</v>
          </cell>
        </row>
        <row r="6">
          <cell r="C6">
            <v>108247</v>
          </cell>
          <cell r="F6">
            <v>1608247</v>
          </cell>
        </row>
        <row r="7">
          <cell r="C7">
            <v>1608247</v>
          </cell>
          <cell r="F7">
            <v>1625122</v>
          </cell>
        </row>
        <row r="8">
          <cell r="C8">
            <v>0</v>
          </cell>
          <cell r="F8">
            <v>50855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50855</v>
          </cell>
        </row>
        <row r="12">
          <cell r="C12">
            <v>0</v>
          </cell>
          <cell r="F12">
            <v>18432</v>
          </cell>
        </row>
        <row r="13">
          <cell r="C13">
            <v>0</v>
          </cell>
          <cell r="F13">
            <v>32423</v>
          </cell>
        </row>
        <row r="14">
          <cell r="F14">
            <v>4490</v>
          </cell>
        </row>
        <row r="15">
          <cell r="C15">
            <v>1608247</v>
          </cell>
          <cell r="F15">
            <v>0</v>
          </cell>
        </row>
        <row r="16">
          <cell r="C16">
            <v>0</v>
          </cell>
          <cell r="F16">
            <v>27933</v>
          </cell>
        </row>
        <row r="17">
          <cell r="C17">
            <v>16875</v>
          </cell>
          <cell r="F17">
            <v>1696</v>
          </cell>
        </row>
        <row r="18">
          <cell r="C18">
            <v>1625122</v>
          </cell>
          <cell r="F18">
            <v>26237</v>
          </cell>
        </row>
        <row r="19">
          <cell r="C19">
            <v>11338</v>
          </cell>
          <cell r="F19">
            <v>-1059</v>
          </cell>
        </row>
        <row r="20">
          <cell r="C20">
            <v>4962</v>
          </cell>
          <cell r="F20">
            <v>25178</v>
          </cell>
        </row>
        <row r="21">
          <cell r="C21">
            <v>6376</v>
          </cell>
          <cell r="F21">
            <v>1722</v>
          </cell>
        </row>
        <row r="22">
          <cell r="C22">
            <v>0</v>
          </cell>
          <cell r="F22">
            <v>1477</v>
          </cell>
        </row>
        <row r="23">
          <cell r="C23">
            <v>0</v>
          </cell>
          <cell r="F23">
            <v>245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23456</v>
          </cell>
        </row>
        <row r="26">
          <cell r="C26">
            <v>150000</v>
          </cell>
          <cell r="F26">
            <v>0</v>
          </cell>
        </row>
        <row r="27">
          <cell r="C27">
            <v>1468746</v>
          </cell>
          <cell r="F27">
            <v>0</v>
          </cell>
        </row>
        <row r="28">
          <cell r="C28">
            <v>0</v>
          </cell>
          <cell r="F28">
            <v>30727</v>
          </cell>
        </row>
        <row r="29">
          <cell r="C29">
            <v>1618746</v>
          </cell>
          <cell r="F29">
            <v>23456</v>
          </cell>
        </row>
        <row r="30">
          <cell r="C30">
            <v>1601871</v>
          </cell>
          <cell r="F30">
            <v>2781</v>
          </cell>
        </row>
      </sheetData>
      <sheetData sheetId="125"/>
      <sheetData sheetId="126">
        <row r="5">
          <cell r="C5">
            <v>1000000</v>
          </cell>
          <cell r="F5">
            <v>0</v>
          </cell>
        </row>
        <row r="6">
          <cell r="C6">
            <v>102907</v>
          </cell>
          <cell r="F6">
            <v>1240624</v>
          </cell>
        </row>
        <row r="7">
          <cell r="C7">
            <v>1102907</v>
          </cell>
          <cell r="F7">
            <v>1257141</v>
          </cell>
        </row>
        <row r="8">
          <cell r="C8">
            <v>0</v>
          </cell>
          <cell r="F8">
            <v>149731</v>
          </cell>
        </row>
        <row r="9">
          <cell r="C9">
            <v>0</v>
          </cell>
          <cell r="F9">
            <v>826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150557</v>
          </cell>
        </row>
        <row r="12">
          <cell r="C12">
            <v>0</v>
          </cell>
          <cell r="F12">
            <v>106276</v>
          </cell>
        </row>
        <row r="13">
          <cell r="C13">
            <v>0</v>
          </cell>
          <cell r="F13">
            <v>44281</v>
          </cell>
        </row>
        <row r="14">
          <cell r="C14">
            <v>137717</v>
          </cell>
          <cell r="F14">
            <v>-82</v>
          </cell>
        </row>
        <row r="15">
          <cell r="C15">
            <v>1240624</v>
          </cell>
          <cell r="F15">
            <v>0</v>
          </cell>
        </row>
        <row r="16">
          <cell r="C16">
            <v>0</v>
          </cell>
          <cell r="F16">
            <v>44363</v>
          </cell>
        </row>
        <row r="17">
          <cell r="C17">
            <v>16517</v>
          </cell>
          <cell r="F17">
            <v>2522</v>
          </cell>
        </row>
        <row r="18">
          <cell r="C18">
            <v>1257141</v>
          </cell>
          <cell r="F18">
            <v>41841</v>
          </cell>
        </row>
        <row r="19">
          <cell r="C19">
            <v>25202</v>
          </cell>
          <cell r="F19">
            <v>-7014</v>
          </cell>
        </row>
        <row r="20">
          <cell r="C20">
            <v>10300</v>
          </cell>
          <cell r="F20">
            <v>34827</v>
          </cell>
        </row>
        <row r="21">
          <cell r="C21">
            <v>14902</v>
          </cell>
          <cell r="F21">
            <v>10985</v>
          </cell>
        </row>
        <row r="22">
          <cell r="C22">
            <v>0</v>
          </cell>
          <cell r="F22">
            <v>10985</v>
          </cell>
        </row>
        <row r="23">
          <cell r="C23">
            <v>0</v>
          </cell>
          <cell r="F23">
            <v>0</v>
          </cell>
        </row>
        <row r="24">
          <cell r="C24">
            <v>768500</v>
          </cell>
          <cell r="F24">
            <v>0</v>
          </cell>
        </row>
        <row r="25">
          <cell r="C25">
            <v>0</v>
          </cell>
          <cell r="F25">
            <v>52242</v>
          </cell>
        </row>
        <row r="26">
          <cell r="C26">
            <v>205172</v>
          </cell>
          <cell r="F26">
            <v>-28400</v>
          </cell>
        </row>
        <row r="27">
          <cell r="C27">
            <v>2368</v>
          </cell>
          <cell r="F27">
            <v>0</v>
          </cell>
        </row>
        <row r="28">
          <cell r="C28">
            <v>266199</v>
          </cell>
          <cell r="F28">
            <v>41759</v>
          </cell>
        </row>
        <row r="29">
          <cell r="C29">
            <v>1242239</v>
          </cell>
          <cell r="F29">
            <v>52242</v>
          </cell>
        </row>
        <row r="30">
          <cell r="C30">
            <v>1225722</v>
          </cell>
          <cell r="F30">
            <v>-10401</v>
          </cell>
        </row>
      </sheetData>
      <sheetData sheetId="127"/>
      <sheetData sheetId="128">
        <row r="5">
          <cell r="C5">
            <v>2500000</v>
          </cell>
          <cell r="F5">
            <v>0</v>
          </cell>
        </row>
        <row r="6">
          <cell r="C6">
            <v>618995</v>
          </cell>
          <cell r="F6">
            <v>3145412</v>
          </cell>
        </row>
        <row r="7">
          <cell r="C7">
            <v>3118995</v>
          </cell>
          <cell r="F7">
            <v>3364680</v>
          </cell>
        </row>
        <row r="8">
          <cell r="C8">
            <v>0</v>
          </cell>
          <cell r="F8">
            <v>529428</v>
          </cell>
        </row>
        <row r="9">
          <cell r="C9">
            <v>0</v>
          </cell>
          <cell r="F9">
            <v>188758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718186</v>
          </cell>
        </row>
        <row r="12">
          <cell r="C12">
            <v>0</v>
          </cell>
          <cell r="F12">
            <v>213836</v>
          </cell>
        </row>
        <row r="13">
          <cell r="C13">
            <v>969</v>
          </cell>
          <cell r="F13">
            <v>504350</v>
          </cell>
        </row>
        <row r="14">
          <cell r="C14">
            <v>25448</v>
          </cell>
          <cell r="F14">
            <v>38724</v>
          </cell>
        </row>
        <row r="15">
          <cell r="C15">
            <v>3145412</v>
          </cell>
          <cell r="F15">
            <v>0</v>
          </cell>
        </row>
        <row r="16">
          <cell r="C16">
            <v>0</v>
          </cell>
          <cell r="F16">
            <v>465626</v>
          </cell>
        </row>
        <row r="17">
          <cell r="C17">
            <v>219268</v>
          </cell>
          <cell r="F17">
            <v>25050</v>
          </cell>
        </row>
        <row r="18">
          <cell r="C18">
            <v>3364680</v>
          </cell>
          <cell r="F18">
            <v>440576</v>
          </cell>
        </row>
        <row r="19">
          <cell r="C19">
            <v>454568</v>
          </cell>
          <cell r="F19">
            <v>5092</v>
          </cell>
        </row>
        <row r="20">
          <cell r="C20">
            <v>179736</v>
          </cell>
          <cell r="F20">
            <v>445668</v>
          </cell>
        </row>
        <row r="21">
          <cell r="C21">
            <v>274832</v>
          </cell>
          <cell r="F21">
            <v>404483</v>
          </cell>
        </row>
        <row r="22">
          <cell r="C22">
            <v>0</v>
          </cell>
          <cell r="F22">
            <v>359448</v>
          </cell>
        </row>
        <row r="23">
          <cell r="C23">
            <v>0</v>
          </cell>
          <cell r="F23">
            <v>45035</v>
          </cell>
        </row>
        <row r="24">
          <cell r="C24">
            <v>917642</v>
          </cell>
          <cell r="F24">
            <v>0</v>
          </cell>
        </row>
        <row r="25">
          <cell r="C25">
            <v>0</v>
          </cell>
          <cell r="F25">
            <v>173889</v>
          </cell>
        </row>
        <row r="26">
          <cell r="C26">
            <v>2081075</v>
          </cell>
          <cell r="F26">
            <v>-132704</v>
          </cell>
        </row>
        <row r="27">
          <cell r="C27">
            <v>0</v>
          </cell>
          <cell r="F27">
            <v>0</v>
          </cell>
        </row>
        <row r="28">
          <cell r="C28">
            <v>91131</v>
          </cell>
          <cell r="F28">
            <v>479300</v>
          </cell>
        </row>
        <row r="29">
          <cell r="C29">
            <v>3089848</v>
          </cell>
          <cell r="F29">
            <v>173889</v>
          </cell>
        </row>
        <row r="30">
          <cell r="C30">
            <v>2870580</v>
          </cell>
          <cell r="F30">
            <v>266687</v>
          </cell>
        </row>
      </sheetData>
      <sheetData sheetId="129"/>
      <sheetData sheetId="130">
        <row r="5">
          <cell r="C5">
            <v>2000000</v>
          </cell>
          <cell r="F5">
            <v>0</v>
          </cell>
        </row>
        <row r="6">
          <cell r="C6">
            <v>1133642</v>
          </cell>
          <cell r="F6">
            <v>3570955</v>
          </cell>
        </row>
        <row r="7">
          <cell r="C7">
            <v>3133642</v>
          </cell>
          <cell r="F7">
            <v>3791833</v>
          </cell>
        </row>
        <row r="8">
          <cell r="C8">
            <v>0</v>
          </cell>
          <cell r="F8">
            <v>1042322</v>
          </cell>
        </row>
        <row r="9">
          <cell r="C9">
            <v>0</v>
          </cell>
          <cell r="F9">
            <v>104573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1146895</v>
          </cell>
        </row>
        <row r="12">
          <cell r="C12">
            <v>0</v>
          </cell>
          <cell r="F12">
            <v>62140</v>
          </cell>
        </row>
        <row r="13">
          <cell r="C13">
            <v>29614</v>
          </cell>
          <cell r="F13">
            <v>1084755</v>
          </cell>
        </row>
        <row r="14">
          <cell r="C14">
            <v>407699</v>
          </cell>
          <cell r="F14">
            <v>-8931</v>
          </cell>
        </row>
        <row r="15">
          <cell r="C15">
            <v>3570955</v>
          </cell>
          <cell r="F15">
            <v>0</v>
          </cell>
        </row>
        <row r="16">
          <cell r="C16">
            <v>0</v>
          </cell>
          <cell r="F16">
            <v>1093686</v>
          </cell>
        </row>
        <row r="17">
          <cell r="C17">
            <v>220878</v>
          </cell>
          <cell r="F17">
            <v>8052</v>
          </cell>
        </row>
        <row r="18">
          <cell r="C18">
            <v>3791833</v>
          </cell>
          <cell r="F18">
            <v>1085634</v>
          </cell>
        </row>
        <row r="19">
          <cell r="C19">
            <v>72323</v>
          </cell>
          <cell r="F19">
            <v>2858</v>
          </cell>
        </row>
        <row r="20">
          <cell r="C20">
            <v>58492</v>
          </cell>
          <cell r="F20">
            <v>1088492</v>
          </cell>
        </row>
        <row r="21">
          <cell r="C21">
            <v>13831</v>
          </cell>
          <cell r="F21">
            <v>1003567</v>
          </cell>
        </row>
        <row r="22">
          <cell r="C22">
            <v>0</v>
          </cell>
          <cell r="F22">
            <v>873444</v>
          </cell>
        </row>
        <row r="23">
          <cell r="C23">
            <v>0</v>
          </cell>
          <cell r="F23">
            <v>130123</v>
          </cell>
        </row>
        <row r="24">
          <cell r="C24">
            <v>182895</v>
          </cell>
          <cell r="F24">
            <v>0</v>
          </cell>
        </row>
        <row r="25">
          <cell r="C25">
            <v>0</v>
          </cell>
          <cell r="F25">
            <v>84925</v>
          </cell>
        </row>
        <row r="26">
          <cell r="C26">
            <v>2107071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1488036</v>
          </cell>
          <cell r="F28">
            <v>1076703</v>
          </cell>
        </row>
        <row r="29">
          <cell r="C29">
            <v>3778002</v>
          </cell>
          <cell r="F29">
            <v>84925</v>
          </cell>
        </row>
        <row r="30">
          <cell r="C30">
            <v>3557124</v>
          </cell>
          <cell r="F30">
            <v>1000709</v>
          </cell>
        </row>
      </sheetData>
      <sheetData sheetId="131"/>
      <sheetData sheetId="132">
        <row r="5">
          <cell r="C5">
            <v>5000000</v>
          </cell>
          <cell r="F5">
            <v>4850</v>
          </cell>
        </row>
        <row r="6">
          <cell r="C6">
            <v>683611</v>
          </cell>
          <cell r="F6">
            <v>5683611</v>
          </cell>
        </row>
        <row r="7">
          <cell r="C7">
            <v>5683611</v>
          </cell>
          <cell r="F7">
            <v>5737502</v>
          </cell>
        </row>
        <row r="8">
          <cell r="C8">
            <v>0</v>
          </cell>
          <cell r="F8">
            <v>1002905</v>
          </cell>
        </row>
        <row r="9">
          <cell r="C9">
            <v>0</v>
          </cell>
          <cell r="F9">
            <v>1744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1004649</v>
          </cell>
        </row>
        <row r="12">
          <cell r="C12">
            <v>0</v>
          </cell>
          <cell r="F12">
            <v>203465</v>
          </cell>
        </row>
        <row r="13">
          <cell r="C13">
            <v>0</v>
          </cell>
          <cell r="F13">
            <v>801184</v>
          </cell>
        </row>
        <row r="14">
          <cell r="C14">
            <v>0</v>
          </cell>
          <cell r="F14">
            <v>37769</v>
          </cell>
        </row>
        <row r="15">
          <cell r="C15">
            <v>5683611</v>
          </cell>
          <cell r="F15">
            <v>0</v>
          </cell>
        </row>
        <row r="16">
          <cell r="C16">
            <v>0</v>
          </cell>
          <cell r="F16">
            <v>763415</v>
          </cell>
        </row>
        <row r="17">
          <cell r="C17">
            <v>53891</v>
          </cell>
          <cell r="F17">
            <v>123605</v>
          </cell>
        </row>
        <row r="18">
          <cell r="C18">
            <v>5737502</v>
          </cell>
          <cell r="F18">
            <v>639810</v>
          </cell>
        </row>
        <row r="19">
          <cell r="C19">
            <v>3911843</v>
          </cell>
          <cell r="F19">
            <v>-3509</v>
          </cell>
        </row>
        <row r="20">
          <cell r="C20">
            <v>134586</v>
          </cell>
          <cell r="F20">
            <v>636301</v>
          </cell>
        </row>
        <row r="21">
          <cell r="C21">
            <v>3777257</v>
          </cell>
          <cell r="F21">
            <v>597721</v>
          </cell>
        </row>
        <row r="22">
          <cell r="C22">
            <v>0</v>
          </cell>
          <cell r="F22">
            <v>529648</v>
          </cell>
        </row>
        <row r="23">
          <cell r="C23">
            <v>0</v>
          </cell>
          <cell r="F23">
            <v>68073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38580</v>
          </cell>
        </row>
        <row r="26">
          <cell r="C26">
            <v>1954036</v>
          </cell>
          <cell r="F26">
            <v>0</v>
          </cell>
        </row>
        <row r="27">
          <cell r="C27">
            <v>1359</v>
          </cell>
          <cell r="F27">
            <v>0</v>
          </cell>
        </row>
        <row r="28">
          <cell r="C28">
            <v>0</v>
          </cell>
          <cell r="F28">
            <v>677579</v>
          </cell>
        </row>
        <row r="29">
          <cell r="C29">
            <v>1955395</v>
          </cell>
          <cell r="F29">
            <v>38580</v>
          </cell>
        </row>
        <row r="30">
          <cell r="C30">
            <v>1901504</v>
          </cell>
          <cell r="F30">
            <v>601230</v>
          </cell>
        </row>
      </sheetData>
      <sheetData sheetId="133"/>
      <sheetData sheetId="134">
        <row r="5">
          <cell r="C5">
            <v>1500000</v>
          </cell>
          <cell r="F5">
            <v>0</v>
          </cell>
        </row>
        <row r="6">
          <cell r="C6">
            <v>179623</v>
          </cell>
          <cell r="F6">
            <v>2029608</v>
          </cell>
        </row>
        <row r="7">
          <cell r="C7">
            <v>1679623</v>
          </cell>
          <cell r="F7">
            <v>2418713</v>
          </cell>
        </row>
        <row r="8">
          <cell r="C8">
            <v>0</v>
          </cell>
          <cell r="F8">
            <v>777819</v>
          </cell>
        </row>
        <row r="9">
          <cell r="C9">
            <v>0</v>
          </cell>
          <cell r="F9">
            <v>51092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828911</v>
          </cell>
        </row>
        <row r="12">
          <cell r="C12">
            <v>0</v>
          </cell>
          <cell r="F12">
            <v>283327</v>
          </cell>
        </row>
        <row r="13">
          <cell r="C13">
            <v>0</v>
          </cell>
          <cell r="F13">
            <v>545584</v>
          </cell>
        </row>
        <row r="14">
          <cell r="C14">
            <v>349985</v>
          </cell>
          <cell r="F14">
            <v>25693</v>
          </cell>
        </row>
        <row r="15">
          <cell r="C15">
            <v>2029608</v>
          </cell>
          <cell r="F15">
            <v>0</v>
          </cell>
        </row>
        <row r="16">
          <cell r="C16">
            <v>0</v>
          </cell>
          <cell r="F16">
            <v>519891</v>
          </cell>
        </row>
        <row r="17">
          <cell r="C17">
            <v>389105</v>
          </cell>
          <cell r="F17">
            <v>9715</v>
          </cell>
        </row>
        <row r="18">
          <cell r="C18">
            <v>2418713</v>
          </cell>
          <cell r="F18">
            <v>510176</v>
          </cell>
        </row>
        <row r="19">
          <cell r="C19">
            <v>1078582</v>
          </cell>
          <cell r="F19">
            <v>6052</v>
          </cell>
        </row>
        <row r="20">
          <cell r="C20">
            <v>46820</v>
          </cell>
          <cell r="F20">
            <v>516228</v>
          </cell>
        </row>
        <row r="21">
          <cell r="C21">
            <v>1031762</v>
          </cell>
          <cell r="F21">
            <v>122592</v>
          </cell>
        </row>
        <row r="22">
          <cell r="C22">
            <v>0</v>
          </cell>
          <cell r="F22">
            <v>122592</v>
          </cell>
        </row>
        <row r="23">
          <cell r="C23">
            <v>0</v>
          </cell>
        </row>
        <row r="24">
          <cell r="C24">
            <v>135806</v>
          </cell>
          <cell r="F24">
            <v>0</v>
          </cell>
        </row>
        <row r="25">
          <cell r="C25">
            <v>0</v>
          </cell>
          <cell r="F25">
            <v>393636</v>
          </cell>
        </row>
        <row r="26">
          <cell r="C26">
            <v>315868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935277</v>
          </cell>
          <cell r="F28">
            <v>535869</v>
          </cell>
        </row>
        <row r="29">
          <cell r="C29">
            <v>1386951</v>
          </cell>
          <cell r="F29">
            <v>393636</v>
          </cell>
        </row>
        <row r="30">
          <cell r="C30">
            <v>997846</v>
          </cell>
          <cell r="F30">
            <v>116540</v>
          </cell>
        </row>
      </sheetData>
      <sheetData sheetId="135"/>
      <sheetData sheetId="136">
        <row r="5">
          <cell r="C5">
            <v>1500000</v>
          </cell>
          <cell r="F5">
            <v>0</v>
          </cell>
        </row>
        <row r="6">
          <cell r="C6">
            <v>302796</v>
          </cell>
          <cell r="F6">
            <v>1802796</v>
          </cell>
        </row>
        <row r="7">
          <cell r="C7">
            <v>1802796</v>
          </cell>
          <cell r="F7">
            <v>1865872</v>
          </cell>
        </row>
        <row r="8">
          <cell r="C8">
            <v>0</v>
          </cell>
          <cell r="F8">
            <v>242359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242359</v>
          </cell>
        </row>
        <row r="12">
          <cell r="C12">
            <v>0</v>
          </cell>
          <cell r="F12">
            <v>86181</v>
          </cell>
        </row>
        <row r="13">
          <cell r="C13">
            <v>0</v>
          </cell>
          <cell r="F13">
            <v>156178</v>
          </cell>
        </row>
        <row r="14">
          <cell r="F14">
            <v>8868</v>
          </cell>
        </row>
        <row r="15">
          <cell r="C15">
            <v>1802796</v>
          </cell>
          <cell r="F15">
            <v>0</v>
          </cell>
        </row>
        <row r="16">
          <cell r="C16">
            <v>0</v>
          </cell>
          <cell r="F16">
            <v>147310</v>
          </cell>
        </row>
        <row r="17">
          <cell r="C17">
            <v>63076</v>
          </cell>
          <cell r="F17">
            <v>1732</v>
          </cell>
        </row>
        <row r="18">
          <cell r="C18">
            <v>1865872</v>
          </cell>
          <cell r="F18">
            <v>145578</v>
          </cell>
        </row>
        <row r="19">
          <cell r="C19">
            <v>21408</v>
          </cell>
          <cell r="F19">
            <v>0</v>
          </cell>
        </row>
        <row r="20">
          <cell r="C20">
            <v>8868</v>
          </cell>
          <cell r="F20">
            <v>145578</v>
          </cell>
        </row>
        <row r="21">
          <cell r="C21">
            <v>12540</v>
          </cell>
          <cell r="F21">
            <v>102116</v>
          </cell>
        </row>
        <row r="22">
          <cell r="C22">
            <v>0</v>
          </cell>
          <cell r="F22">
            <v>102116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43462</v>
          </cell>
        </row>
        <row r="26">
          <cell r="C26">
            <v>1853332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154446</v>
          </cell>
        </row>
        <row r="29">
          <cell r="C29">
            <v>1853332</v>
          </cell>
          <cell r="F29">
            <v>43462</v>
          </cell>
        </row>
        <row r="30">
          <cell r="C30">
            <v>1790256</v>
          </cell>
          <cell r="F30">
            <v>102116</v>
          </cell>
        </row>
      </sheetData>
      <sheetData sheetId="137"/>
      <sheetData sheetId="138">
        <row r="5">
          <cell r="C5">
            <v>30000000</v>
          </cell>
          <cell r="F5">
            <v>0</v>
          </cell>
        </row>
        <row r="6">
          <cell r="C6">
            <v>-152262</v>
          </cell>
          <cell r="F6">
            <v>34076080</v>
          </cell>
        </row>
        <row r="7">
          <cell r="C7">
            <v>29847738</v>
          </cell>
          <cell r="F7">
            <v>35142257</v>
          </cell>
        </row>
        <row r="8">
          <cell r="C8">
            <v>0</v>
          </cell>
          <cell r="F8">
            <v>3948124</v>
          </cell>
        </row>
        <row r="9">
          <cell r="C9">
            <v>0</v>
          </cell>
          <cell r="F9">
            <v>1216813</v>
          </cell>
        </row>
        <row r="10">
          <cell r="C10">
            <v>0</v>
          </cell>
          <cell r="F10">
            <v>225009</v>
          </cell>
        </row>
        <row r="11">
          <cell r="C11">
            <v>0</v>
          </cell>
          <cell r="F11">
            <v>5389946</v>
          </cell>
        </row>
        <row r="12">
          <cell r="C12">
            <v>0</v>
          </cell>
          <cell r="F12">
            <v>971882</v>
          </cell>
        </row>
        <row r="13">
          <cell r="C13">
            <v>1978275</v>
          </cell>
          <cell r="F13">
            <v>4418064</v>
          </cell>
        </row>
        <row r="14">
          <cell r="C14">
            <v>2250067</v>
          </cell>
          <cell r="F14">
            <v>728</v>
          </cell>
        </row>
        <row r="15">
          <cell r="C15">
            <v>34076080</v>
          </cell>
          <cell r="F15">
            <v>0</v>
          </cell>
        </row>
        <row r="16">
          <cell r="C16">
            <v>0</v>
          </cell>
          <cell r="F16">
            <v>4417336</v>
          </cell>
        </row>
        <row r="17">
          <cell r="C17">
            <v>1066177</v>
          </cell>
          <cell r="F17">
            <v>287987</v>
          </cell>
        </row>
        <row r="18">
          <cell r="C18">
            <v>35142257</v>
          </cell>
          <cell r="F18">
            <v>4129349</v>
          </cell>
        </row>
        <row r="19">
          <cell r="C19">
            <v>1439933</v>
          </cell>
          <cell r="F19">
            <v>-514578</v>
          </cell>
        </row>
        <row r="20">
          <cell r="C20">
            <v>504392</v>
          </cell>
          <cell r="F20">
            <v>3614771</v>
          </cell>
        </row>
        <row r="21">
          <cell r="C21">
            <v>935541</v>
          </cell>
          <cell r="F21">
            <v>2321108</v>
          </cell>
        </row>
        <row r="22">
          <cell r="C22">
            <v>0</v>
          </cell>
          <cell r="F22">
            <v>2321108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1293663</v>
          </cell>
        </row>
        <row r="26">
          <cell r="C26">
            <v>17711302</v>
          </cell>
          <cell r="F26">
            <v>0</v>
          </cell>
        </row>
        <row r="27">
          <cell r="C27">
            <v>12678378</v>
          </cell>
          <cell r="F27">
            <v>0</v>
          </cell>
        </row>
        <row r="28">
          <cell r="C28">
            <v>3817036</v>
          </cell>
          <cell r="F28">
            <v>4130077</v>
          </cell>
        </row>
        <row r="29">
          <cell r="C29">
            <v>34206716</v>
          </cell>
          <cell r="F29">
            <v>1293663</v>
          </cell>
        </row>
        <row r="30">
          <cell r="C30">
            <v>33140539</v>
          </cell>
          <cell r="F30">
            <v>2835686</v>
          </cell>
        </row>
      </sheetData>
      <sheetData sheetId="139"/>
      <sheetData sheetId="140">
        <row r="5">
          <cell r="C5">
            <v>2000000</v>
          </cell>
          <cell r="F5">
            <v>0</v>
          </cell>
        </row>
        <row r="6">
          <cell r="C6">
            <v>302016</v>
          </cell>
          <cell r="F6">
            <v>2420603</v>
          </cell>
        </row>
        <row r="7">
          <cell r="C7">
            <v>2302016</v>
          </cell>
          <cell r="F7">
            <v>3647290</v>
          </cell>
        </row>
        <row r="8">
          <cell r="C8">
            <v>0</v>
          </cell>
          <cell r="F8">
            <v>302056</v>
          </cell>
        </row>
        <row r="9">
          <cell r="C9">
            <v>0</v>
          </cell>
          <cell r="F9">
            <v>23400</v>
          </cell>
        </row>
        <row r="10">
          <cell r="C10">
            <v>0</v>
          </cell>
          <cell r="F10">
            <v>787</v>
          </cell>
        </row>
        <row r="11">
          <cell r="C11">
            <v>0</v>
          </cell>
          <cell r="F11">
            <v>326243</v>
          </cell>
        </row>
        <row r="12">
          <cell r="C12">
            <v>0</v>
          </cell>
          <cell r="F12">
            <v>123241</v>
          </cell>
        </row>
        <row r="13">
          <cell r="C13">
            <v>6167</v>
          </cell>
          <cell r="F13">
            <v>203002</v>
          </cell>
        </row>
        <row r="14">
          <cell r="C14">
            <v>112420</v>
          </cell>
          <cell r="F14">
            <v>7310</v>
          </cell>
        </row>
        <row r="15">
          <cell r="C15">
            <v>2420603</v>
          </cell>
          <cell r="F15">
            <v>0</v>
          </cell>
        </row>
        <row r="16">
          <cell r="C16">
            <v>0</v>
          </cell>
          <cell r="F16">
            <v>195692</v>
          </cell>
        </row>
        <row r="17">
          <cell r="C17">
            <v>1226687</v>
          </cell>
          <cell r="F17">
            <v>5255</v>
          </cell>
        </row>
        <row r="18">
          <cell r="C18">
            <v>3647290</v>
          </cell>
          <cell r="F18">
            <v>190437</v>
          </cell>
        </row>
        <row r="19">
          <cell r="C19">
            <v>44015</v>
          </cell>
          <cell r="F19">
            <v>68388</v>
          </cell>
        </row>
        <row r="20">
          <cell r="C20">
            <v>13583</v>
          </cell>
          <cell r="F20">
            <v>258825</v>
          </cell>
        </row>
        <row r="21">
          <cell r="C21">
            <v>30432</v>
          </cell>
          <cell r="F21">
            <v>218044</v>
          </cell>
        </row>
        <row r="22">
          <cell r="C22">
            <v>0</v>
          </cell>
          <cell r="F22">
            <v>212188</v>
          </cell>
        </row>
        <row r="23">
          <cell r="C23">
            <v>0</v>
          </cell>
          <cell r="F23">
            <v>5856</v>
          </cell>
        </row>
        <row r="24">
          <cell r="C24">
            <v>2925312</v>
          </cell>
          <cell r="F24">
            <v>0</v>
          </cell>
        </row>
        <row r="25">
          <cell r="C25">
            <v>0</v>
          </cell>
          <cell r="F25">
            <v>74531</v>
          </cell>
        </row>
        <row r="26">
          <cell r="C26">
            <v>616745</v>
          </cell>
          <cell r="F26">
            <v>-33750</v>
          </cell>
        </row>
        <row r="27">
          <cell r="C27">
            <v>0</v>
          </cell>
          <cell r="F27">
            <v>0</v>
          </cell>
        </row>
        <row r="28">
          <cell r="C28">
            <v>74801</v>
          </cell>
          <cell r="F28">
            <v>197747</v>
          </cell>
        </row>
        <row r="29">
          <cell r="C29">
            <v>3616858</v>
          </cell>
          <cell r="F29">
            <v>74531</v>
          </cell>
        </row>
        <row r="30">
          <cell r="C30">
            <v>2390171</v>
          </cell>
          <cell r="F30">
            <v>115906</v>
          </cell>
        </row>
      </sheetData>
      <sheetData sheetId="141"/>
      <sheetData sheetId="142">
        <row r="5">
          <cell r="C5">
            <v>2000000</v>
          </cell>
          <cell r="F5">
            <v>0</v>
          </cell>
        </row>
        <row r="6">
          <cell r="C6">
            <v>1417856</v>
          </cell>
          <cell r="F6">
            <v>3698725</v>
          </cell>
        </row>
        <row r="7">
          <cell r="C7">
            <v>3417856</v>
          </cell>
          <cell r="F7">
            <v>3753115</v>
          </cell>
        </row>
        <row r="8">
          <cell r="C8">
            <v>0</v>
          </cell>
          <cell r="F8">
            <v>564841</v>
          </cell>
        </row>
        <row r="9">
          <cell r="C9">
            <v>0</v>
          </cell>
          <cell r="F9">
            <v>27333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592174</v>
          </cell>
        </row>
        <row r="12">
          <cell r="C12">
            <v>0</v>
          </cell>
          <cell r="F12">
            <v>260660</v>
          </cell>
        </row>
        <row r="13">
          <cell r="C13">
            <v>50374</v>
          </cell>
          <cell r="F13">
            <v>331514</v>
          </cell>
        </row>
        <row r="14">
          <cell r="C14">
            <v>230495</v>
          </cell>
          <cell r="F14">
            <v>32219</v>
          </cell>
        </row>
        <row r="15">
          <cell r="C15">
            <v>3698725</v>
          </cell>
          <cell r="F15">
            <v>0</v>
          </cell>
        </row>
        <row r="16">
          <cell r="C16">
            <v>0</v>
          </cell>
          <cell r="F16">
            <v>299295</v>
          </cell>
        </row>
        <row r="17">
          <cell r="C17">
            <v>54390</v>
          </cell>
          <cell r="F17">
            <v>818</v>
          </cell>
        </row>
        <row r="18">
          <cell r="C18">
            <v>3753115</v>
          </cell>
          <cell r="F18">
            <v>298477</v>
          </cell>
        </row>
        <row r="19">
          <cell r="C19">
            <v>9373</v>
          </cell>
          <cell r="F19">
            <v>-2500</v>
          </cell>
        </row>
        <row r="20">
          <cell r="C20">
            <v>6937</v>
          </cell>
          <cell r="F20">
            <v>295977</v>
          </cell>
        </row>
        <row r="21">
          <cell r="C21">
            <v>2436</v>
          </cell>
          <cell r="F21">
            <v>228085</v>
          </cell>
        </row>
        <row r="22">
          <cell r="C22">
            <v>0</v>
          </cell>
          <cell r="F22">
            <v>228085</v>
          </cell>
        </row>
        <row r="23">
          <cell r="C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229124</v>
          </cell>
        </row>
        <row r="26">
          <cell r="C26">
            <v>2562239</v>
          </cell>
          <cell r="F26">
            <v>-161232</v>
          </cell>
        </row>
        <row r="27">
          <cell r="C27">
            <v>0</v>
          </cell>
          <cell r="F27">
            <v>0</v>
          </cell>
        </row>
        <row r="28">
          <cell r="C28">
            <v>1188440</v>
          </cell>
          <cell r="F28">
            <v>330696</v>
          </cell>
        </row>
        <row r="29">
          <cell r="C29">
            <v>3750679</v>
          </cell>
          <cell r="F29">
            <v>229124</v>
          </cell>
        </row>
        <row r="30">
          <cell r="C30">
            <v>3696289</v>
          </cell>
          <cell r="F30">
            <v>69353</v>
          </cell>
        </row>
      </sheetData>
      <sheetData sheetId="143"/>
      <sheetData sheetId="144">
        <row r="5">
          <cell r="C5">
            <v>2000000</v>
          </cell>
          <cell r="F5">
            <v>1748</v>
          </cell>
        </row>
        <row r="6">
          <cell r="C6">
            <v>58063</v>
          </cell>
          <cell r="F6">
            <v>2406885</v>
          </cell>
        </row>
        <row r="7">
          <cell r="C7">
            <v>2058063</v>
          </cell>
          <cell r="F7">
            <v>2782117</v>
          </cell>
        </row>
        <row r="8">
          <cell r="C8">
            <v>0</v>
          </cell>
          <cell r="F8">
            <v>265620</v>
          </cell>
        </row>
        <row r="9">
          <cell r="C9">
            <v>0</v>
          </cell>
          <cell r="F9">
            <v>41400</v>
          </cell>
        </row>
        <row r="10">
          <cell r="C10">
            <v>0</v>
          </cell>
          <cell r="F10">
            <v>15180</v>
          </cell>
        </row>
        <row r="11">
          <cell r="C11">
            <v>0</v>
          </cell>
          <cell r="F11">
            <v>322200</v>
          </cell>
        </row>
        <row r="12">
          <cell r="C12">
            <v>0</v>
          </cell>
          <cell r="F12">
            <v>121055</v>
          </cell>
        </row>
        <row r="13">
          <cell r="C13">
            <v>212738</v>
          </cell>
          <cell r="F13">
            <v>201145</v>
          </cell>
        </row>
        <row r="14">
          <cell r="C14">
            <v>136084</v>
          </cell>
          <cell r="F14">
            <v>18451</v>
          </cell>
        </row>
        <row r="15">
          <cell r="C15">
            <v>2406885</v>
          </cell>
          <cell r="F15">
            <v>0</v>
          </cell>
        </row>
        <row r="16">
          <cell r="C16">
            <v>0</v>
          </cell>
          <cell r="F16">
            <v>182694</v>
          </cell>
        </row>
        <row r="17">
          <cell r="C17">
            <v>375232</v>
          </cell>
          <cell r="F17">
            <v>5463</v>
          </cell>
        </row>
        <row r="18">
          <cell r="C18">
            <v>2782117</v>
          </cell>
          <cell r="F18">
            <v>177231</v>
          </cell>
        </row>
        <row r="19">
          <cell r="C19">
            <v>54951</v>
          </cell>
          <cell r="F19">
            <v>-102250</v>
          </cell>
        </row>
        <row r="20">
          <cell r="C20">
            <v>33098</v>
          </cell>
          <cell r="F20">
            <v>74981</v>
          </cell>
        </row>
        <row r="21">
          <cell r="C21">
            <v>21853</v>
          </cell>
          <cell r="F21">
            <v>33565</v>
          </cell>
        </row>
        <row r="22">
          <cell r="C22">
            <v>0</v>
          </cell>
          <cell r="F22">
            <v>33565</v>
          </cell>
        </row>
        <row r="23">
          <cell r="C23">
            <v>0</v>
          </cell>
          <cell r="F23">
            <v>0</v>
          </cell>
        </row>
        <row r="24">
          <cell r="C24">
            <v>831534</v>
          </cell>
          <cell r="F24">
            <v>0</v>
          </cell>
        </row>
        <row r="25">
          <cell r="C25">
            <v>0</v>
          </cell>
          <cell r="F25">
            <v>105353</v>
          </cell>
        </row>
        <row r="26">
          <cell r="C26">
            <v>1182361</v>
          </cell>
          <cell r="F26">
            <v>-63937</v>
          </cell>
        </row>
        <row r="27">
          <cell r="C27">
            <v>2200</v>
          </cell>
          <cell r="F27">
            <v>0</v>
          </cell>
        </row>
        <row r="28">
          <cell r="C28">
            <v>742421</v>
          </cell>
          <cell r="F28">
            <v>195682</v>
          </cell>
        </row>
        <row r="29">
          <cell r="C29">
            <v>2758516</v>
          </cell>
          <cell r="F29">
            <v>105353</v>
          </cell>
        </row>
        <row r="30">
          <cell r="C30">
            <v>2383284</v>
          </cell>
          <cell r="F30">
            <v>71878</v>
          </cell>
        </row>
      </sheetData>
      <sheetData sheetId="145"/>
      <sheetData sheetId="146">
        <row r="5">
          <cell r="C5">
            <v>500000</v>
          </cell>
          <cell r="F5">
            <v>0</v>
          </cell>
        </row>
        <row r="6">
          <cell r="C6">
            <v>551620</v>
          </cell>
          <cell r="F6">
            <v>1057027</v>
          </cell>
        </row>
        <row r="7">
          <cell r="C7">
            <v>1051620</v>
          </cell>
          <cell r="F7">
            <v>1572039</v>
          </cell>
        </row>
        <row r="8">
          <cell r="C8">
            <v>0</v>
          </cell>
          <cell r="F8">
            <v>342971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342971</v>
          </cell>
        </row>
        <row r="12">
          <cell r="C12">
            <v>0</v>
          </cell>
          <cell r="F12">
            <v>72754</v>
          </cell>
        </row>
        <row r="13">
          <cell r="C13">
            <v>5407</v>
          </cell>
          <cell r="F13">
            <v>270217</v>
          </cell>
        </row>
        <row r="14">
          <cell r="F14">
            <v>56703</v>
          </cell>
        </row>
        <row r="15">
          <cell r="C15">
            <v>1057027</v>
          </cell>
          <cell r="F15">
            <v>0</v>
          </cell>
        </row>
        <row r="16">
          <cell r="C16">
            <v>0</v>
          </cell>
          <cell r="F16">
            <v>213514</v>
          </cell>
        </row>
        <row r="17">
          <cell r="C17">
            <v>515012</v>
          </cell>
          <cell r="F17">
            <v>0</v>
          </cell>
        </row>
        <row r="18">
          <cell r="C18">
            <v>1572039</v>
          </cell>
          <cell r="F18">
            <v>213514</v>
          </cell>
        </row>
        <row r="19">
          <cell r="C19">
            <v>48364</v>
          </cell>
          <cell r="F19">
            <v>119122</v>
          </cell>
        </row>
        <row r="20">
          <cell r="C20">
            <v>46164</v>
          </cell>
          <cell r="F20">
            <v>332636</v>
          </cell>
        </row>
        <row r="21">
          <cell r="C21">
            <v>2200</v>
          </cell>
          <cell r="F21">
            <v>304630</v>
          </cell>
        </row>
        <row r="22">
          <cell r="C22">
            <v>0</v>
          </cell>
          <cell r="F22">
            <v>288213</v>
          </cell>
        </row>
        <row r="23">
          <cell r="C23">
            <v>0</v>
          </cell>
          <cell r="F23">
            <v>16417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43200</v>
          </cell>
        </row>
        <row r="26">
          <cell r="C26">
            <v>1522854</v>
          </cell>
          <cell r="F26">
            <v>-15194</v>
          </cell>
        </row>
        <row r="27">
          <cell r="C27">
            <v>0</v>
          </cell>
          <cell r="F27">
            <v>0</v>
          </cell>
        </row>
        <row r="28">
          <cell r="C28">
            <v>46985</v>
          </cell>
          <cell r="F28">
            <v>270217</v>
          </cell>
        </row>
        <row r="29">
          <cell r="C29">
            <v>1569839</v>
          </cell>
          <cell r="F29">
            <v>43200</v>
          </cell>
        </row>
        <row r="30">
          <cell r="C30">
            <v>1054827</v>
          </cell>
          <cell r="F30">
            <v>170314</v>
          </cell>
        </row>
      </sheetData>
      <sheetData sheetId="147"/>
      <sheetData sheetId="148">
        <row r="5">
          <cell r="C5">
            <v>2250000</v>
          </cell>
          <cell r="F5">
            <v>0</v>
          </cell>
        </row>
        <row r="6">
          <cell r="C6">
            <v>690620</v>
          </cell>
          <cell r="F6">
            <v>2954860</v>
          </cell>
        </row>
        <row r="7">
          <cell r="C7">
            <v>2940620</v>
          </cell>
          <cell r="F7">
            <v>3316546</v>
          </cell>
        </row>
        <row r="8">
          <cell r="C8">
            <v>0</v>
          </cell>
          <cell r="F8">
            <v>781273</v>
          </cell>
        </row>
        <row r="9">
          <cell r="C9">
            <v>0</v>
          </cell>
          <cell r="F9">
            <v>140775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922048</v>
          </cell>
        </row>
        <row r="12">
          <cell r="C12">
            <v>0</v>
          </cell>
          <cell r="F12">
            <v>161820</v>
          </cell>
        </row>
        <row r="13">
          <cell r="C13">
            <v>14240</v>
          </cell>
          <cell r="F13">
            <v>760228</v>
          </cell>
        </row>
        <row r="14">
          <cell r="F14">
            <v>13212</v>
          </cell>
        </row>
        <row r="15">
          <cell r="C15">
            <v>2954860</v>
          </cell>
          <cell r="F15">
            <v>0</v>
          </cell>
        </row>
        <row r="16">
          <cell r="C16">
            <v>0</v>
          </cell>
          <cell r="F16">
            <v>747016</v>
          </cell>
        </row>
        <row r="17">
          <cell r="C17">
            <v>361686</v>
          </cell>
          <cell r="F17">
            <v>39021</v>
          </cell>
        </row>
        <row r="18">
          <cell r="C18">
            <v>3316546</v>
          </cell>
          <cell r="F18">
            <v>707995</v>
          </cell>
        </row>
        <row r="19">
          <cell r="C19">
            <v>1141101</v>
          </cell>
          <cell r="F19">
            <v>38703</v>
          </cell>
        </row>
        <row r="20">
          <cell r="C20">
            <v>39023</v>
          </cell>
          <cell r="F20">
            <v>746698</v>
          </cell>
        </row>
        <row r="21">
          <cell r="C21">
            <v>1102078</v>
          </cell>
          <cell r="F21">
            <v>509652</v>
          </cell>
        </row>
        <row r="22">
          <cell r="C22">
            <v>0</v>
          </cell>
          <cell r="F22">
            <v>509652</v>
          </cell>
        </row>
        <row r="23">
          <cell r="C23">
            <v>0</v>
          </cell>
          <cell r="F23">
            <v>0</v>
          </cell>
        </row>
        <row r="24">
          <cell r="C24">
            <v>598640</v>
          </cell>
          <cell r="F24">
            <v>0</v>
          </cell>
        </row>
        <row r="25">
          <cell r="C25">
            <v>0</v>
          </cell>
          <cell r="F25">
            <v>289038</v>
          </cell>
        </row>
        <row r="26">
          <cell r="C26">
            <v>914514</v>
          </cell>
          <cell r="F26">
            <v>-56492</v>
          </cell>
        </row>
        <row r="27">
          <cell r="C27">
            <v>0</v>
          </cell>
          <cell r="F27">
            <v>4500</v>
          </cell>
        </row>
        <row r="28">
          <cell r="C28">
            <v>701314</v>
          </cell>
          <cell r="F28">
            <v>721207</v>
          </cell>
        </row>
        <row r="29">
          <cell r="C29">
            <v>2214468</v>
          </cell>
          <cell r="F29">
            <v>289038</v>
          </cell>
        </row>
        <row r="30">
          <cell r="C30">
            <v>1852782</v>
          </cell>
          <cell r="F30">
            <v>418957</v>
          </cell>
        </row>
      </sheetData>
      <sheetData sheetId="149"/>
      <sheetData sheetId="150"/>
      <sheetData sheetId="1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ؤشرات ورقة6"/>
      <sheetName val="جدول"/>
      <sheetName val="لحوم"/>
      <sheetName val="71"/>
      <sheetName val="بذور"/>
      <sheetName val="79"/>
      <sheetName val="تمور"/>
      <sheetName val="81"/>
      <sheetName val=" الزراعية"/>
      <sheetName val="ورقة11"/>
      <sheetName val="نشاط 1 "/>
      <sheetName val="85"/>
      <sheetName val="الالبسة "/>
      <sheetName val="ورقة18"/>
      <sheetName val="نشاط 2"/>
      <sheetName val="ورقة8"/>
      <sheetName val="كارتون"/>
      <sheetName val="91"/>
      <sheetName val="نشاط4"/>
      <sheetName val="93"/>
      <sheetName val="كيمياوية"/>
      <sheetName val="95"/>
      <sheetName val="أصباغ"/>
      <sheetName val="ورقة3"/>
      <sheetName val="لقاحات"/>
      <sheetName val="ورقة1"/>
      <sheetName val="نشاط5"/>
      <sheetName val="ورقة2"/>
      <sheetName val="خفيفة"/>
      <sheetName val="ورقة5"/>
      <sheetName val="معدنية"/>
      <sheetName val="ورقة9"/>
      <sheetName val="هلال"/>
      <sheetName val="ورقة10"/>
      <sheetName val="الكترونية"/>
      <sheetName val="ورقة12"/>
      <sheetName val="الهندسية"/>
      <sheetName val="ورقة14"/>
      <sheetName val="نشاط 7"/>
      <sheetName val="ورقة7"/>
      <sheetName val="قطاع"/>
      <sheetName val="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C5">
            <v>25735000</v>
          </cell>
          <cell r="F5">
            <v>6933891</v>
          </cell>
        </row>
        <row r="6">
          <cell r="C6">
            <v>9988144</v>
          </cell>
          <cell r="F6">
            <v>1195889</v>
          </cell>
        </row>
        <row r="7">
          <cell r="C7">
            <v>211100</v>
          </cell>
          <cell r="F7">
            <v>59890</v>
          </cell>
        </row>
        <row r="8">
          <cell r="C8">
            <v>35934244</v>
          </cell>
          <cell r="F8">
            <v>1135999</v>
          </cell>
        </row>
        <row r="9">
          <cell r="C9">
            <v>24128</v>
          </cell>
          <cell r="F9">
            <v>20773875</v>
          </cell>
        </row>
        <row r="10">
          <cell r="C10">
            <v>0</v>
          </cell>
          <cell r="F10">
            <v>-7429196</v>
          </cell>
        </row>
        <row r="11">
          <cell r="C11">
            <v>35958372</v>
          </cell>
          <cell r="F11">
            <v>3014598</v>
          </cell>
        </row>
        <row r="12">
          <cell r="C12">
            <v>25574932</v>
          </cell>
          <cell r="F12">
            <v>16359277</v>
          </cell>
        </row>
        <row r="13">
          <cell r="C13">
            <v>61533304</v>
          </cell>
          <cell r="F13">
            <v>19205113</v>
          </cell>
        </row>
        <row r="14">
          <cell r="C14">
            <v>9872439</v>
          </cell>
          <cell r="F14">
            <v>-2845836</v>
          </cell>
        </row>
        <row r="15">
          <cell r="C15">
            <v>1388543</v>
          </cell>
          <cell r="F15">
            <v>47470</v>
          </cell>
        </row>
        <row r="16">
          <cell r="C16">
            <v>2719398</v>
          </cell>
          <cell r="F16">
            <v>9173100</v>
          </cell>
        </row>
        <row r="17">
          <cell r="C17">
            <v>8541584</v>
          </cell>
          <cell r="F17">
            <v>6279794</v>
          </cell>
        </row>
        <row r="18">
          <cell r="C18">
            <v>3379286</v>
          </cell>
          <cell r="F18">
            <v>441490</v>
          </cell>
        </row>
        <row r="19">
          <cell r="C19">
            <v>1224168</v>
          </cell>
          <cell r="F19">
            <v>5838304</v>
          </cell>
        </row>
        <row r="20">
          <cell r="C20">
            <v>0</v>
          </cell>
          <cell r="F20">
            <v>-573312</v>
          </cell>
        </row>
        <row r="21">
          <cell r="C21">
            <v>2145904</v>
          </cell>
          <cell r="F21">
            <v>5264992</v>
          </cell>
        </row>
        <row r="22">
          <cell r="C22">
            <v>0</v>
          </cell>
          <cell r="F22">
            <v>2615192</v>
          </cell>
        </row>
        <row r="23">
          <cell r="C23">
            <v>9099</v>
          </cell>
          <cell r="F23">
            <v>2358607</v>
          </cell>
        </row>
        <row r="24">
          <cell r="C24">
            <v>115</v>
          </cell>
          <cell r="F24">
            <v>256585</v>
          </cell>
        </row>
        <row r="25">
          <cell r="C25">
            <v>26975888</v>
          </cell>
          <cell r="F25">
            <v>0</v>
          </cell>
        </row>
        <row r="26">
          <cell r="C26">
            <v>19124522</v>
          </cell>
          <cell r="F26">
            <v>0</v>
          </cell>
        </row>
        <row r="27">
          <cell r="C27">
            <v>49479696</v>
          </cell>
          <cell r="F27">
            <v>2882964</v>
          </cell>
        </row>
        <row r="28">
          <cell r="C28">
            <v>23904764</v>
          </cell>
          <cell r="F28">
            <v>-241947</v>
          </cell>
        </row>
        <row r="29">
          <cell r="C29">
            <v>3512024</v>
          </cell>
          <cell r="F29">
            <v>8783</v>
          </cell>
        </row>
        <row r="30">
          <cell r="C30">
            <v>35958372</v>
          </cell>
          <cell r="F30">
            <v>2882964</v>
          </cell>
        </row>
        <row r="31">
          <cell r="C31">
            <v>61533304</v>
          </cell>
          <cell r="F31">
            <v>2955340</v>
          </cell>
        </row>
      </sheetData>
      <sheetData sheetId="11" refreshError="1"/>
      <sheetData sheetId="12" refreshError="1"/>
      <sheetData sheetId="13" refreshError="1"/>
      <sheetData sheetId="14" refreshError="1">
        <row r="5">
          <cell r="C5">
            <v>1593300</v>
          </cell>
          <cell r="F5">
            <v>57803</v>
          </cell>
        </row>
        <row r="6">
          <cell r="C6">
            <v>-46448</v>
          </cell>
          <cell r="F6">
            <v>235868</v>
          </cell>
        </row>
        <row r="7">
          <cell r="C7">
            <v>0</v>
          </cell>
          <cell r="F7">
            <v>160183</v>
          </cell>
        </row>
        <row r="8">
          <cell r="C8">
            <v>1546852</v>
          </cell>
          <cell r="F8">
            <v>75685</v>
          </cell>
        </row>
        <row r="9">
          <cell r="C9">
            <v>63512</v>
          </cell>
          <cell r="F9">
            <v>45755</v>
          </cell>
        </row>
        <row r="10">
          <cell r="C10">
            <v>0</v>
          </cell>
          <cell r="F10">
            <v>144136</v>
          </cell>
        </row>
        <row r="11">
          <cell r="C11">
            <v>1610364</v>
          </cell>
          <cell r="F11">
            <v>173079</v>
          </cell>
        </row>
        <row r="12">
          <cell r="C12">
            <v>1620486</v>
          </cell>
          <cell r="F12">
            <v>362970</v>
          </cell>
        </row>
        <row r="13">
          <cell r="C13">
            <v>3230850</v>
          </cell>
          <cell r="F13">
            <v>86760</v>
          </cell>
        </row>
        <row r="14">
          <cell r="C14">
            <v>107598</v>
          </cell>
          <cell r="F14">
            <v>276210</v>
          </cell>
        </row>
        <row r="15">
          <cell r="C15">
            <v>6086</v>
          </cell>
          <cell r="F15">
            <v>875</v>
          </cell>
        </row>
        <row r="16">
          <cell r="C16">
            <v>54351</v>
          </cell>
          <cell r="F16">
            <v>0</v>
          </cell>
        </row>
        <row r="17">
          <cell r="C17">
            <v>59333</v>
          </cell>
          <cell r="F17">
            <v>275335</v>
          </cell>
        </row>
        <row r="18">
          <cell r="C18">
            <v>239461</v>
          </cell>
          <cell r="F18">
            <v>10848</v>
          </cell>
        </row>
        <row r="19">
          <cell r="C19">
            <v>63336</v>
          </cell>
          <cell r="F19">
            <v>264487</v>
          </cell>
        </row>
        <row r="20">
          <cell r="C20">
            <v>4488</v>
          </cell>
          <cell r="F20">
            <v>16345</v>
          </cell>
        </row>
        <row r="21">
          <cell r="C21">
            <v>160328</v>
          </cell>
          <cell r="F21">
            <v>280832</v>
          </cell>
        </row>
        <row r="22">
          <cell r="C22">
            <v>645</v>
          </cell>
          <cell r="F22">
            <v>5391</v>
          </cell>
        </row>
        <row r="23">
          <cell r="C23">
            <v>10664</v>
          </cell>
          <cell r="F23">
            <v>2573</v>
          </cell>
        </row>
        <row r="24">
          <cell r="C24">
            <v>0</v>
          </cell>
          <cell r="F24">
            <v>2818</v>
          </cell>
        </row>
        <row r="25">
          <cell r="C25">
            <v>1840552</v>
          </cell>
          <cell r="F25">
            <v>0</v>
          </cell>
        </row>
        <row r="26">
          <cell r="C26">
            <v>31076</v>
          </cell>
          <cell r="F26">
            <v>0</v>
          </cell>
        </row>
        <row r="27">
          <cell r="C27">
            <v>2111089</v>
          </cell>
          <cell r="F27">
            <v>275441</v>
          </cell>
        </row>
        <row r="28">
          <cell r="C28">
            <v>490603</v>
          </cell>
          <cell r="F28">
            <v>0</v>
          </cell>
        </row>
        <row r="29">
          <cell r="C29">
            <v>1060428</v>
          </cell>
          <cell r="F29">
            <v>0</v>
          </cell>
        </row>
        <row r="30">
          <cell r="C30">
            <v>1610364</v>
          </cell>
          <cell r="F30">
            <v>275441</v>
          </cell>
        </row>
        <row r="31">
          <cell r="C31">
            <v>3230850</v>
          </cell>
          <cell r="F31">
            <v>-10954</v>
          </cell>
        </row>
      </sheetData>
      <sheetData sheetId="15" refreshError="1"/>
      <sheetData sheetId="16" refreshError="1"/>
      <sheetData sheetId="17" refreshError="1"/>
      <sheetData sheetId="18" refreshError="1">
        <row r="5">
          <cell r="C5">
            <v>7590000</v>
          </cell>
          <cell r="F5">
            <v>2015160</v>
          </cell>
        </row>
        <row r="6">
          <cell r="C6">
            <v>-8197556</v>
          </cell>
          <cell r="F6">
            <v>383799</v>
          </cell>
        </row>
        <row r="7">
          <cell r="C7">
            <v>0</v>
          </cell>
          <cell r="F7">
            <v>268102</v>
          </cell>
        </row>
        <row r="8">
          <cell r="C8">
            <v>-607556</v>
          </cell>
          <cell r="F8">
            <v>115697</v>
          </cell>
        </row>
        <row r="9">
          <cell r="C9">
            <v>0</v>
          </cell>
          <cell r="F9">
            <v>251035</v>
          </cell>
        </row>
        <row r="10">
          <cell r="C10">
            <v>2500000</v>
          </cell>
          <cell r="F10">
            <v>2861</v>
          </cell>
        </row>
        <row r="11">
          <cell r="C11">
            <v>1892444</v>
          </cell>
          <cell r="F11">
            <v>119440</v>
          </cell>
        </row>
        <row r="12">
          <cell r="C12">
            <v>529877</v>
          </cell>
          <cell r="F12">
            <v>373336</v>
          </cell>
        </row>
        <row r="13">
          <cell r="C13">
            <v>2422321</v>
          </cell>
          <cell r="F13">
            <v>510212</v>
          </cell>
        </row>
        <row r="14">
          <cell r="C14">
            <v>2016101</v>
          </cell>
          <cell r="F14">
            <v>-136876</v>
          </cell>
        </row>
        <row r="15">
          <cell r="C15">
            <v>0</v>
          </cell>
          <cell r="F15">
            <v>355</v>
          </cell>
        </row>
        <row r="16">
          <cell r="C16">
            <v>469214</v>
          </cell>
          <cell r="F16">
            <v>0</v>
          </cell>
        </row>
        <row r="17">
          <cell r="C17">
            <v>1546887</v>
          </cell>
          <cell r="F17">
            <v>-137231</v>
          </cell>
        </row>
        <row r="18">
          <cell r="C18">
            <v>196121</v>
          </cell>
          <cell r="F18">
            <v>107092</v>
          </cell>
        </row>
        <row r="19">
          <cell r="C19">
            <v>149678</v>
          </cell>
          <cell r="F19">
            <v>-244323</v>
          </cell>
        </row>
        <row r="20">
          <cell r="C20">
            <v>11563</v>
          </cell>
          <cell r="F20">
            <v>74889</v>
          </cell>
        </row>
        <row r="21">
          <cell r="C21">
            <v>34880</v>
          </cell>
          <cell r="F21">
            <v>-169434</v>
          </cell>
        </row>
        <row r="22">
          <cell r="C22">
            <v>0</v>
          </cell>
          <cell r="F22">
            <v>-1692623</v>
          </cell>
        </row>
        <row r="23">
          <cell r="C23">
            <v>0</v>
          </cell>
          <cell r="F23">
            <v>-1692623</v>
          </cell>
        </row>
        <row r="24">
          <cell r="C24">
            <v>0</v>
          </cell>
          <cell r="F24">
            <v>0</v>
          </cell>
        </row>
        <row r="25">
          <cell r="C25">
            <v>353116</v>
          </cell>
          <cell r="F25">
            <v>0</v>
          </cell>
        </row>
        <row r="26">
          <cell r="C26">
            <v>219924</v>
          </cell>
          <cell r="F26">
            <v>0</v>
          </cell>
        </row>
        <row r="27">
          <cell r="C27">
            <v>769161</v>
          </cell>
          <cell r="F27">
            <v>1395204</v>
          </cell>
        </row>
        <row r="28">
          <cell r="C28">
            <v>239284</v>
          </cell>
          <cell r="F28">
            <v>127985</v>
          </cell>
        </row>
        <row r="29">
          <cell r="C29">
            <v>106273</v>
          </cell>
          <cell r="F29">
            <v>0</v>
          </cell>
        </row>
        <row r="30">
          <cell r="C30">
            <v>1892444</v>
          </cell>
          <cell r="F30">
            <v>1395204</v>
          </cell>
        </row>
        <row r="31">
          <cell r="C31">
            <v>2422321</v>
          </cell>
          <cell r="F31">
            <v>-1639527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28901250</v>
          </cell>
          <cell r="F5">
            <v>4327215</v>
          </cell>
        </row>
        <row r="6">
          <cell r="C6">
            <v>-5638091</v>
          </cell>
          <cell r="F6">
            <v>9383149</v>
          </cell>
        </row>
        <row r="7">
          <cell r="C7">
            <v>0</v>
          </cell>
          <cell r="F7">
            <v>2035179</v>
          </cell>
        </row>
        <row r="8">
          <cell r="C8">
            <v>23263159</v>
          </cell>
          <cell r="F8">
            <v>7347970</v>
          </cell>
        </row>
        <row r="9">
          <cell r="C9">
            <v>748000</v>
          </cell>
          <cell r="F9">
            <v>10193056</v>
          </cell>
        </row>
        <row r="10">
          <cell r="C10">
            <v>0</v>
          </cell>
          <cell r="F10">
            <v>793572</v>
          </cell>
        </row>
        <row r="11">
          <cell r="C11">
            <v>24011159</v>
          </cell>
          <cell r="F11">
            <v>1227203</v>
          </cell>
        </row>
        <row r="12">
          <cell r="C12">
            <v>5516810</v>
          </cell>
          <cell r="F12">
            <v>12213831</v>
          </cell>
        </row>
        <row r="13">
          <cell r="C13">
            <v>29527969</v>
          </cell>
          <cell r="F13">
            <v>7098361</v>
          </cell>
        </row>
        <row r="14">
          <cell r="C14">
            <v>5416251</v>
          </cell>
          <cell r="F14">
            <v>5115470</v>
          </cell>
        </row>
        <row r="15">
          <cell r="C15">
            <v>918068</v>
          </cell>
          <cell r="F15">
            <v>14993</v>
          </cell>
        </row>
        <row r="16">
          <cell r="C16">
            <v>2935007</v>
          </cell>
          <cell r="F16">
            <v>0</v>
          </cell>
        </row>
        <row r="17">
          <cell r="C17">
            <v>3399312</v>
          </cell>
          <cell r="F17">
            <v>5100477</v>
          </cell>
        </row>
        <row r="18">
          <cell r="C18">
            <v>10819246</v>
          </cell>
          <cell r="F18">
            <v>353918</v>
          </cell>
        </row>
        <row r="19">
          <cell r="C19">
            <v>8367761</v>
          </cell>
          <cell r="F19">
            <v>4746559</v>
          </cell>
        </row>
        <row r="20">
          <cell r="C20">
            <v>739493</v>
          </cell>
          <cell r="F20">
            <v>-121128</v>
          </cell>
        </row>
        <row r="21">
          <cell r="C21">
            <v>1329683</v>
          </cell>
          <cell r="F21">
            <v>4625431</v>
          </cell>
        </row>
        <row r="22">
          <cell r="C22">
            <v>102089</v>
          </cell>
          <cell r="F22">
            <v>-1606708</v>
          </cell>
        </row>
        <row r="23">
          <cell r="C23">
            <v>184791</v>
          </cell>
          <cell r="F23">
            <v>-1697628</v>
          </cell>
        </row>
        <row r="24">
          <cell r="C24">
            <v>95429</v>
          </cell>
          <cell r="F24">
            <v>90920</v>
          </cell>
        </row>
        <row r="25">
          <cell r="C25">
            <v>9463961</v>
          </cell>
          <cell r="F25">
            <v>0</v>
          </cell>
        </row>
        <row r="26">
          <cell r="C26">
            <v>3833336</v>
          </cell>
          <cell r="F26">
            <v>0</v>
          </cell>
        </row>
        <row r="27">
          <cell r="C27">
            <v>24116543</v>
          </cell>
          <cell r="F27">
            <v>6586325</v>
          </cell>
        </row>
        <row r="28">
          <cell r="C28">
            <v>18599733</v>
          </cell>
          <cell r="F28">
            <v>-304301</v>
          </cell>
        </row>
        <row r="29">
          <cell r="C29">
            <v>2012114</v>
          </cell>
          <cell r="F29">
            <v>-49885</v>
          </cell>
        </row>
        <row r="30">
          <cell r="C30">
            <v>24011159</v>
          </cell>
          <cell r="F30">
            <v>6586325</v>
          </cell>
        </row>
        <row r="31">
          <cell r="C31">
            <v>29527969</v>
          </cell>
          <cell r="F31">
            <v>-1839766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5">
          <cell r="C5">
            <v>53675000</v>
          </cell>
          <cell r="F5">
            <v>9469128</v>
          </cell>
        </row>
        <row r="6">
          <cell r="C6">
            <v>-40058592</v>
          </cell>
          <cell r="F6">
            <v>25764994</v>
          </cell>
        </row>
        <row r="7">
          <cell r="C7">
            <v>0</v>
          </cell>
          <cell r="F7">
            <v>10959777</v>
          </cell>
        </row>
        <row r="8">
          <cell r="C8">
            <v>13616408</v>
          </cell>
          <cell r="F8">
            <v>13610717</v>
          </cell>
        </row>
        <row r="9">
          <cell r="C9">
            <v>36296</v>
          </cell>
          <cell r="F9">
            <v>8176118</v>
          </cell>
        </row>
        <row r="10">
          <cell r="C10">
            <v>15530000</v>
          </cell>
          <cell r="F10">
            <v>-864206</v>
          </cell>
        </row>
        <row r="11">
          <cell r="C11">
            <v>29182704</v>
          </cell>
          <cell r="F11">
            <v>1977462</v>
          </cell>
        </row>
        <row r="12">
          <cell r="C12">
            <v>38774670</v>
          </cell>
          <cell r="F12">
            <v>9289374</v>
          </cell>
        </row>
        <row r="13">
          <cell r="C13">
            <v>67957374</v>
          </cell>
          <cell r="F13">
            <v>10579335</v>
          </cell>
        </row>
        <row r="14">
          <cell r="C14">
            <v>10571709</v>
          </cell>
          <cell r="F14">
            <v>-1289961</v>
          </cell>
        </row>
        <row r="15">
          <cell r="C15">
            <v>83558</v>
          </cell>
          <cell r="F15">
            <v>30880</v>
          </cell>
        </row>
        <row r="16">
          <cell r="C16">
            <v>6406771</v>
          </cell>
          <cell r="F16">
            <v>0</v>
          </cell>
        </row>
        <row r="17">
          <cell r="C17">
            <v>4248496</v>
          </cell>
          <cell r="F17">
            <v>-1320841</v>
          </cell>
        </row>
        <row r="18">
          <cell r="C18">
            <v>21257338</v>
          </cell>
          <cell r="F18">
            <v>801938</v>
          </cell>
        </row>
        <row r="19">
          <cell r="C19">
            <v>9505071</v>
          </cell>
          <cell r="F19">
            <v>-2122779</v>
          </cell>
        </row>
        <row r="20">
          <cell r="C20">
            <v>1808774</v>
          </cell>
          <cell r="F20">
            <v>-213265</v>
          </cell>
        </row>
        <row r="21">
          <cell r="C21">
            <v>7040574</v>
          </cell>
          <cell r="F21">
            <v>-2336044</v>
          </cell>
        </row>
        <row r="22">
          <cell r="C22">
            <v>564998</v>
          </cell>
          <cell r="F22">
            <v>-17715962</v>
          </cell>
        </row>
        <row r="23">
          <cell r="C23">
            <v>251735</v>
          </cell>
          <cell r="F23">
            <v>-17716590</v>
          </cell>
        </row>
        <row r="24">
          <cell r="C24">
            <v>2086186</v>
          </cell>
          <cell r="F24">
            <v>628</v>
          </cell>
        </row>
        <row r="25">
          <cell r="C25">
            <v>33904012</v>
          </cell>
          <cell r="F25">
            <v>0</v>
          </cell>
        </row>
        <row r="26">
          <cell r="C26">
            <v>7547118</v>
          </cell>
          <cell r="F26">
            <v>0</v>
          </cell>
        </row>
        <row r="27">
          <cell r="C27">
            <v>62708468</v>
          </cell>
          <cell r="F27">
            <v>14650863</v>
          </cell>
        </row>
        <row r="28">
          <cell r="C28">
            <v>23933798</v>
          </cell>
          <cell r="F28">
            <v>400777</v>
          </cell>
        </row>
        <row r="29">
          <cell r="C29">
            <v>1000410</v>
          </cell>
          <cell r="F29">
            <v>328278</v>
          </cell>
        </row>
        <row r="30">
          <cell r="C30">
            <v>29182704</v>
          </cell>
          <cell r="F30">
            <v>14650863</v>
          </cell>
        </row>
        <row r="31">
          <cell r="C31">
            <v>67957374</v>
          </cell>
          <cell r="F31">
            <v>-16773642</v>
          </cell>
        </row>
      </sheetData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تجاري"/>
      <sheetName val="جدول نقل"/>
      <sheetName val="فندق بغداد"/>
      <sheetName val="71"/>
      <sheetName val="منصور"/>
      <sheetName val="73"/>
      <sheetName val="فلسطين"/>
      <sheetName val="ورقة4"/>
      <sheetName val="اشور"/>
      <sheetName val="75"/>
      <sheetName val="بابل"/>
      <sheetName val="77"/>
      <sheetName val="سدير"/>
      <sheetName val="79"/>
      <sheetName val="سد الموصل"/>
      <sheetName val="81"/>
      <sheetName val="استثمارات"/>
      <sheetName val="83"/>
      <sheetName val="عشتار"/>
      <sheetName val="87"/>
      <sheetName val="شلالات"/>
      <sheetName val="Sheet1"/>
      <sheetName val="مدن الالعاب"/>
      <sheetName val="ورقة1"/>
      <sheetName val="فندق بصرة"/>
      <sheetName val="ورقة7"/>
      <sheetName val="شركة جزيرة السندبات السياحية"/>
      <sheetName val="ورقة10"/>
      <sheetName val="تجارة السيارات"/>
      <sheetName val="ورقة9"/>
      <sheetName val="نشاط1"/>
      <sheetName val="91"/>
      <sheetName val="قطاع"/>
      <sheetName val="93"/>
      <sheetName val="نقل بري"/>
      <sheetName val="95"/>
      <sheetName val="العشار"/>
      <sheetName val="ورقة8"/>
      <sheetName val="بادية"/>
      <sheetName val="ورقة2"/>
      <sheetName val="بغداد العراق"/>
      <sheetName val="ورقة5"/>
      <sheetName val="نقل المنتجات"/>
      <sheetName val="ورقة3"/>
      <sheetName val="نشاط2"/>
      <sheetName val="ورقة6"/>
      <sheetName val="قطاع2"/>
      <sheetName val="97"/>
    </sheetNames>
    <sheetDataSet>
      <sheetData sheetId="0" refreshError="1"/>
      <sheetData sheetId="1" refreshError="1"/>
      <sheetData sheetId="2" refreshError="1">
        <row r="5">
          <cell r="C5">
            <v>3844800</v>
          </cell>
          <cell r="F5">
            <v>711488</v>
          </cell>
        </row>
        <row r="6">
          <cell r="C6">
            <v>24338</v>
          </cell>
          <cell r="F6">
            <v>2383177</v>
          </cell>
        </row>
        <row r="7">
          <cell r="C7">
            <v>3869138</v>
          </cell>
          <cell r="F7">
            <v>1887197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4270374</v>
          </cell>
        </row>
        <row r="10">
          <cell r="C10">
            <v>3869138</v>
          </cell>
          <cell r="F10">
            <v>1487412</v>
          </cell>
        </row>
        <row r="11">
          <cell r="C11">
            <v>888011</v>
          </cell>
          <cell r="F11">
            <v>2782962</v>
          </cell>
        </row>
        <row r="12">
          <cell r="C12">
            <v>4757149</v>
          </cell>
          <cell r="F12">
            <v>7459</v>
          </cell>
        </row>
        <row r="13">
          <cell r="C13">
            <v>1802239</v>
          </cell>
          <cell r="F13">
            <v>0</v>
          </cell>
        </row>
        <row r="14">
          <cell r="C14">
            <v>15925</v>
          </cell>
          <cell r="F14">
            <v>2775503</v>
          </cell>
        </row>
        <row r="15">
          <cell r="C15">
            <v>678389</v>
          </cell>
          <cell r="F15">
            <v>158677</v>
          </cell>
        </row>
        <row r="16">
          <cell r="C16">
            <v>1139775</v>
          </cell>
          <cell r="F16">
            <v>2616826</v>
          </cell>
        </row>
        <row r="17">
          <cell r="C17">
            <v>132560</v>
          </cell>
          <cell r="F17">
            <v>-292375</v>
          </cell>
        </row>
        <row r="18">
          <cell r="C18">
            <v>94364</v>
          </cell>
          <cell r="F18">
            <v>2324451</v>
          </cell>
        </row>
        <row r="19">
          <cell r="C19">
            <v>38196</v>
          </cell>
          <cell r="F19">
            <v>1122574</v>
          </cell>
        </row>
        <row r="20">
          <cell r="C20">
            <v>0</v>
          </cell>
          <cell r="F20">
            <v>934703</v>
          </cell>
        </row>
        <row r="21">
          <cell r="C21">
            <v>0</v>
          </cell>
          <cell r="F21">
            <v>187871</v>
          </cell>
        </row>
        <row r="22">
          <cell r="C22">
            <v>2749023</v>
          </cell>
          <cell r="F22">
            <v>0</v>
          </cell>
        </row>
        <row r="23">
          <cell r="C23">
            <v>735791</v>
          </cell>
          <cell r="F23">
            <v>0</v>
          </cell>
        </row>
        <row r="24">
          <cell r="C24">
            <v>3617374</v>
          </cell>
          <cell r="F24">
            <v>1285685</v>
          </cell>
        </row>
        <row r="25">
          <cell r="C25">
            <v>2729363</v>
          </cell>
          <cell r="F25">
            <v>-83808</v>
          </cell>
        </row>
        <row r="26">
          <cell r="C26">
            <v>0</v>
          </cell>
          <cell r="F26">
            <v>0</v>
          </cell>
        </row>
        <row r="27">
          <cell r="C27">
            <v>3869138</v>
          </cell>
          <cell r="F27">
            <v>1285685</v>
          </cell>
        </row>
        <row r="28">
          <cell r="C28">
            <v>4757149</v>
          </cell>
          <cell r="F28">
            <v>1331141</v>
          </cell>
        </row>
      </sheetData>
      <sheetData sheetId="3" refreshError="1"/>
      <sheetData sheetId="4" refreshError="1">
        <row r="5">
          <cell r="C5">
            <v>2923200</v>
          </cell>
          <cell r="F5">
            <v>1086698</v>
          </cell>
        </row>
        <row r="6">
          <cell r="C6">
            <v>-1476944</v>
          </cell>
          <cell r="F6">
            <v>3760772</v>
          </cell>
        </row>
        <row r="7">
          <cell r="C7">
            <v>1446256</v>
          </cell>
          <cell r="F7">
            <v>100106</v>
          </cell>
        </row>
        <row r="8">
          <cell r="C8">
            <v>5710</v>
          </cell>
          <cell r="F8">
            <v>0</v>
          </cell>
        </row>
        <row r="9">
          <cell r="C9">
            <v>300000</v>
          </cell>
          <cell r="F9">
            <v>3860878</v>
          </cell>
        </row>
        <row r="10">
          <cell r="C10">
            <v>1751966</v>
          </cell>
          <cell r="F10">
            <v>1819130</v>
          </cell>
        </row>
        <row r="11">
          <cell r="C11">
            <v>1368950</v>
          </cell>
          <cell r="F11">
            <v>2041748</v>
          </cell>
        </row>
        <row r="12">
          <cell r="C12">
            <v>3120916</v>
          </cell>
          <cell r="F12">
            <v>100903</v>
          </cell>
        </row>
        <row r="13">
          <cell r="C13">
            <v>2807694</v>
          </cell>
          <cell r="F13">
            <v>0</v>
          </cell>
        </row>
        <row r="14">
          <cell r="C14">
            <v>0</v>
          </cell>
          <cell r="F14">
            <v>1940845</v>
          </cell>
        </row>
        <row r="15">
          <cell r="C15">
            <v>1790447</v>
          </cell>
          <cell r="F15">
            <v>313564</v>
          </cell>
        </row>
        <row r="16">
          <cell r="C16">
            <v>1017247</v>
          </cell>
          <cell r="F16">
            <v>1627281</v>
          </cell>
        </row>
        <row r="17">
          <cell r="C17">
            <v>192675</v>
          </cell>
          <cell r="F17">
            <v>-43532</v>
          </cell>
        </row>
        <row r="18">
          <cell r="C18">
            <v>77228</v>
          </cell>
          <cell r="F18">
            <v>1583749</v>
          </cell>
        </row>
        <row r="19">
          <cell r="C19">
            <v>0</v>
          </cell>
          <cell r="F19">
            <v>-953396</v>
          </cell>
        </row>
        <row r="20">
          <cell r="C20">
            <v>115447</v>
          </cell>
          <cell r="F20">
            <v>-953396</v>
          </cell>
        </row>
        <row r="21">
          <cell r="C21">
            <v>0</v>
          </cell>
          <cell r="F21">
            <v>0</v>
          </cell>
        </row>
        <row r="22">
          <cell r="C22">
            <v>1236485</v>
          </cell>
          <cell r="F22">
            <v>0</v>
          </cell>
        </row>
        <row r="23">
          <cell r="C23">
            <v>239099</v>
          </cell>
          <cell r="F23">
            <v>0</v>
          </cell>
        </row>
        <row r="24">
          <cell r="C24">
            <v>1668259</v>
          </cell>
          <cell r="F24">
            <v>2562929</v>
          </cell>
        </row>
        <row r="25">
          <cell r="C25">
            <v>299309</v>
          </cell>
          <cell r="F25">
            <v>-25784</v>
          </cell>
        </row>
        <row r="26">
          <cell r="C26">
            <v>435410</v>
          </cell>
          <cell r="F26">
            <v>0</v>
          </cell>
        </row>
        <row r="27">
          <cell r="C27">
            <v>1751966</v>
          </cell>
          <cell r="F27">
            <v>2562929</v>
          </cell>
        </row>
        <row r="28">
          <cell r="C28">
            <v>3120916</v>
          </cell>
          <cell r="F28">
            <v>-935648</v>
          </cell>
        </row>
      </sheetData>
      <sheetData sheetId="5" refreshError="1"/>
      <sheetData sheetId="6" refreshError="1">
        <row r="5">
          <cell r="C5">
            <v>4470000</v>
          </cell>
          <cell r="F5">
            <v>3021488</v>
          </cell>
        </row>
        <row r="6">
          <cell r="C6">
            <v>-34554</v>
          </cell>
          <cell r="F6">
            <v>3236926</v>
          </cell>
        </row>
        <row r="7">
          <cell r="C7">
            <v>4435446</v>
          </cell>
          <cell r="F7">
            <v>2087930</v>
          </cell>
        </row>
        <row r="8">
          <cell r="C8">
            <v>308</v>
          </cell>
          <cell r="F8">
            <v>0</v>
          </cell>
        </row>
        <row r="9">
          <cell r="C9">
            <v>0</v>
          </cell>
          <cell r="F9">
            <v>5324856</v>
          </cell>
        </row>
        <row r="10">
          <cell r="C10">
            <v>4435754</v>
          </cell>
          <cell r="F10">
            <v>1238500</v>
          </cell>
        </row>
        <row r="11">
          <cell r="C11">
            <v>5396749</v>
          </cell>
          <cell r="F11">
            <v>4086356</v>
          </cell>
        </row>
        <row r="12">
          <cell r="C12">
            <v>9832503</v>
          </cell>
          <cell r="F12">
            <v>939</v>
          </cell>
        </row>
        <row r="13">
          <cell r="C13">
            <v>2728627</v>
          </cell>
          <cell r="F13">
            <v>0</v>
          </cell>
        </row>
        <row r="14">
          <cell r="C14">
            <v>1082198</v>
          </cell>
          <cell r="F14">
            <v>4085417</v>
          </cell>
        </row>
        <row r="15">
          <cell r="C15">
            <v>908622</v>
          </cell>
          <cell r="F15">
            <v>157301</v>
          </cell>
        </row>
        <row r="16">
          <cell r="C16">
            <v>2902203</v>
          </cell>
          <cell r="F16">
            <v>3928116</v>
          </cell>
        </row>
        <row r="17">
          <cell r="C17">
            <v>121629</v>
          </cell>
          <cell r="F17">
            <v>-12867</v>
          </cell>
        </row>
        <row r="18">
          <cell r="C18">
            <v>37794</v>
          </cell>
          <cell r="F18">
            <v>3915249</v>
          </cell>
        </row>
        <row r="19">
          <cell r="C19">
            <v>0</v>
          </cell>
          <cell r="F19">
            <v>2508190</v>
          </cell>
        </row>
        <row r="20">
          <cell r="C20">
            <v>83835</v>
          </cell>
          <cell r="F20">
            <v>2508190</v>
          </cell>
        </row>
        <row r="21">
          <cell r="C21">
            <v>0</v>
          </cell>
          <cell r="F21">
            <v>0</v>
          </cell>
        </row>
        <row r="22">
          <cell r="C22">
            <v>4102108</v>
          </cell>
          <cell r="F22">
            <v>0</v>
          </cell>
        </row>
        <row r="23">
          <cell r="C23">
            <v>1267530</v>
          </cell>
          <cell r="F23">
            <v>0</v>
          </cell>
        </row>
        <row r="24">
          <cell r="C24">
            <v>5491267</v>
          </cell>
          <cell r="F24">
            <v>1486401</v>
          </cell>
        </row>
        <row r="25">
          <cell r="C25">
            <v>94518</v>
          </cell>
          <cell r="F25">
            <v>-79342</v>
          </cell>
        </row>
        <row r="26">
          <cell r="C26">
            <v>1439033</v>
          </cell>
          <cell r="F26">
            <v>0</v>
          </cell>
        </row>
        <row r="27">
          <cell r="C27">
            <v>4435754</v>
          </cell>
          <cell r="F27">
            <v>1486401</v>
          </cell>
        </row>
        <row r="28">
          <cell r="C28">
            <v>9832503</v>
          </cell>
          <cell r="F28">
            <v>2441715</v>
          </cell>
        </row>
      </sheetData>
      <sheetData sheetId="7" refreshError="1"/>
      <sheetData sheetId="8" refreshError="1">
        <row r="5">
          <cell r="C5">
            <v>376369</v>
          </cell>
          <cell r="F5">
            <v>276953</v>
          </cell>
        </row>
        <row r="6">
          <cell r="C6">
            <v>-144043</v>
          </cell>
          <cell r="F6">
            <v>46725</v>
          </cell>
        </row>
        <row r="7">
          <cell r="C7">
            <v>232326</v>
          </cell>
          <cell r="F7">
            <v>97592</v>
          </cell>
        </row>
        <row r="8">
          <cell r="C8">
            <v>0</v>
          </cell>
          <cell r="F8">
            <v>2249</v>
          </cell>
        </row>
        <row r="9">
          <cell r="C9">
            <v>0</v>
          </cell>
          <cell r="F9">
            <v>142068</v>
          </cell>
        </row>
        <row r="10">
          <cell r="C10">
            <v>232326</v>
          </cell>
          <cell r="F10">
            <v>62179</v>
          </cell>
        </row>
        <row r="11">
          <cell r="C11">
            <v>35582</v>
          </cell>
          <cell r="F11">
            <v>79889</v>
          </cell>
        </row>
        <row r="12">
          <cell r="C12">
            <v>267908</v>
          </cell>
          <cell r="F12">
            <v>10894</v>
          </cell>
        </row>
        <row r="13">
          <cell r="C13">
            <v>427454</v>
          </cell>
          <cell r="F13">
            <v>0</v>
          </cell>
        </row>
        <row r="14">
          <cell r="C14">
            <v>0</v>
          </cell>
          <cell r="F14">
            <v>68995</v>
          </cell>
        </row>
        <row r="15">
          <cell r="C15">
            <v>272963</v>
          </cell>
          <cell r="F15">
            <v>45685</v>
          </cell>
        </row>
        <row r="16">
          <cell r="C16">
            <v>154491</v>
          </cell>
          <cell r="F16">
            <v>23310</v>
          </cell>
        </row>
        <row r="17">
          <cell r="C17">
            <v>4192</v>
          </cell>
          <cell r="F17">
            <v>-10896</v>
          </cell>
        </row>
        <row r="18">
          <cell r="C18">
            <v>819</v>
          </cell>
          <cell r="F18">
            <v>12414</v>
          </cell>
        </row>
        <row r="19">
          <cell r="C19">
            <v>0</v>
          </cell>
          <cell r="F19">
            <v>-25293</v>
          </cell>
        </row>
        <row r="20">
          <cell r="C20">
            <v>3373</v>
          </cell>
          <cell r="F20">
            <v>-25293</v>
          </cell>
        </row>
        <row r="21">
          <cell r="C21">
            <v>0</v>
          </cell>
          <cell r="F21">
            <v>0</v>
          </cell>
        </row>
        <row r="22">
          <cell r="C22">
            <v>6910</v>
          </cell>
          <cell r="F22">
            <v>0</v>
          </cell>
        </row>
        <row r="23">
          <cell r="C23">
            <v>102315</v>
          </cell>
          <cell r="F23">
            <v>0</v>
          </cell>
        </row>
        <row r="24">
          <cell r="C24">
            <v>113417</v>
          </cell>
          <cell r="F24">
            <v>108301</v>
          </cell>
        </row>
        <row r="25">
          <cell r="C25">
            <v>77835</v>
          </cell>
          <cell r="F25">
            <v>0</v>
          </cell>
        </row>
        <row r="26">
          <cell r="C26">
            <v>0</v>
          </cell>
          <cell r="F26">
            <v>-70594</v>
          </cell>
        </row>
        <row r="27">
          <cell r="C27">
            <v>232326</v>
          </cell>
          <cell r="F27">
            <v>108301</v>
          </cell>
        </row>
        <row r="28">
          <cell r="C28">
            <v>267908</v>
          </cell>
          <cell r="F28">
            <v>-84991</v>
          </cell>
        </row>
      </sheetData>
      <sheetData sheetId="9" refreshError="1"/>
      <sheetData sheetId="10" refreshError="1">
        <row r="5">
          <cell r="C5">
            <v>1350000</v>
          </cell>
          <cell r="F5">
            <v>849682</v>
          </cell>
        </row>
        <row r="6">
          <cell r="C6">
            <v>-1176384</v>
          </cell>
          <cell r="F6">
            <v>0</v>
          </cell>
        </row>
        <row r="7">
          <cell r="C7">
            <v>173616</v>
          </cell>
          <cell r="F7">
            <v>198784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198784</v>
          </cell>
        </row>
        <row r="10">
          <cell r="C10">
            <v>173616</v>
          </cell>
          <cell r="F10">
            <v>47296</v>
          </cell>
        </row>
        <row r="11">
          <cell r="C11">
            <v>1631291</v>
          </cell>
          <cell r="F11">
            <v>151488</v>
          </cell>
        </row>
        <row r="12">
          <cell r="C12">
            <v>1804907</v>
          </cell>
          <cell r="F12">
            <v>429</v>
          </cell>
        </row>
        <row r="13">
          <cell r="C13">
            <v>838896</v>
          </cell>
          <cell r="F13">
            <v>0</v>
          </cell>
        </row>
        <row r="14">
          <cell r="C14">
            <v>0</v>
          </cell>
          <cell r="F14">
            <v>151059</v>
          </cell>
        </row>
        <row r="15">
          <cell r="C15">
            <v>499843</v>
          </cell>
          <cell r="F15">
            <v>62983</v>
          </cell>
        </row>
        <row r="16">
          <cell r="C16">
            <v>339053</v>
          </cell>
          <cell r="F16">
            <v>88076</v>
          </cell>
        </row>
        <row r="17">
          <cell r="C17">
            <v>77769</v>
          </cell>
          <cell r="F17">
            <v>-74714</v>
          </cell>
        </row>
        <row r="18">
          <cell r="C18">
            <v>48580</v>
          </cell>
          <cell r="F18">
            <v>13362</v>
          </cell>
        </row>
        <row r="19">
          <cell r="C19">
            <v>0</v>
          </cell>
          <cell r="F19">
            <v>5253</v>
          </cell>
        </row>
        <row r="20">
          <cell r="C20">
            <v>29189</v>
          </cell>
          <cell r="F20">
            <v>5253</v>
          </cell>
        </row>
        <row r="21">
          <cell r="C21">
            <v>0</v>
          </cell>
          <cell r="F21">
            <v>0</v>
          </cell>
        </row>
        <row r="22">
          <cell r="C22">
            <v>1256714</v>
          </cell>
          <cell r="F22">
            <v>0</v>
          </cell>
        </row>
        <row r="23">
          <cell r="C23">
            <v>38702</v>
          </cell>
          <cell r="F23">
            <v>0</v>
          </cell>
        </row>
        <row r="24">
          <cell r="C24">
            <v>1373185</v>
          </cell>
          <cell r="F24">
            <v>56297</v>
          </cell>
        </row>
        <row r="25">
          <cell r="C25">
            <v>-258106</v>
          </cell>
          <cell r="F25">
            <v>-48188</v>
          </cell>
        </row>
        <row r="26">
          <cell r="C26">
            <v>92669</v>
          </cell>
          <cell r="F26">
            <v>0</v>
          </cell>
        </row>
        <row r="27">
          <cell r="C27">
            <v>173616</v>
          </cell>
          <cell r="F27">
            <v>56297</v>
          </cell>
        </row>
        <row r="28">
          <cell r="C28">
            <v>1804907</v>
          </cell>
          <cell r="F28">
            <v>31779</v>
          </cell>
        </row>
      </sheetData>
      <sheetData sheetId="11" refreshError="1"/>
      <sheetData sheetId="12" refreshError="1">
        <row r="5">
          <cell r="C5">
            <v>1239000</v>
          </cell>
          <cell r="F5">
            <v>27712</v>
          </cell>
        </row>
        <row r="6">
          <cell r="C6">
            <v>-220413</v>
          </cell>
          <cell r="F6">
            <v>6210</v>
          </cell>
        </row>
        <row r="7">
          <cell r="C7">
            <v>1018587</v>
          </cell>
          <cell r="F7">
            <v>294000</v>
          </cell>
        </row>
        <row r="8">
          <cell r="C8">
            <v>132805</v>
          </cell>
          <cell r="F8">
            <v>0</v>
          </cell>
        </row>
        <row r="9">
          <cell r="C9">
            <v>0</v>
          </cell>
          <cell r="F9">
            <v>300210</v>
          </cell>
        </row>
        <row r="10">
          <cell r="C10">
            <v>1151392</v>
          </cell>
          <cell r="F10">
            <v>98380</v>
          </cell>
        </row>
        <row r="11">
          <cell r="C11">
            <v>389436</v>
          </cell>
          <cell r="F11">
            <v>201830</v>
          </cell>
        </row>
        <row r="12">
          <cell r="C12">
            <v>1540828</v>
          </cell>
          <cell r="F12">
            <v>798</v>
          </cell>
        </row>
        <row r="13">
          <cell r="C13">
            <v>29506</v>
          </cell>
          <cell r="F13">
            <v>0</v>
          </cell>
        </row>
        <row r="14">
          <cell r="C14">
            <v>0</v>
          </cell>
          <cell r="F14">
            <v>201032</v>
          </cell>
        </row>
        <row r="15">
          <cell r="C15">
            <v>5295</v>
          </cell>
          <cell r="F15">
            <v>10216</v>
          </cell>
        </row>
        <row r="16">
          <cell r="C16">
            <v>24211</v>
          </cell>
          <cell r="F16">
            <v>190816</v>
          </cell>
        </row>
        <row r="17">
          <cell r="C17">
            <v>0</v>
          </cell>
          <cell r="F17">
            <v>660022</v>
          </cell>
        </row>
        <row r="18">
          <cell r="C18">
            <v>0</v>
          </cell>
          <cell r="F18">
            <v>850838</v>
          </cell>
        </row>
        <row r="19">
          <cell r="C19">
            <v>0</v>
          </cell>
          <cell r="F19">
            <v>-37275</v>
          </cell>
        </row>
        <row r="20">
          <cell r="C20">
            <v>0</v>
          </cell>
          <cell r="F20">
            <v>-37275</v>
          </cell>
        </row>
        <row r="21">
          <cell r="C21">
            <v>0</v>
          </cell>
          <cell r="F21">
            <v>0</v>
          </cell>
        </row>
        <row r="22">
          <cell r="C22">
            <v>1426651</v>
          </cell>
          <cell r="F22">
            <v>0</v>
          </cell>
        </row>
        <row r="23">
          <cell r="C23">
            <v>36196</v>
          </cell>
          <cell r="F23">
            <v>0</v>
          </cell>
        </row>
        <row r="24">
          <cell r="C24">
            <v>1462847</v>
          </cell>
          <cell r="F24">
            <v>888667</v>
          </cell>
        </row>
        <row r="25">
          <cell r="C25">
            <v>1073411</v>
          </cell>
          <cell r="F25">
            <v>-554</v>
          </cell>
        </row>
        <row r="26">
          <cell r="C26">
            <v>53770</v>
          </cell>
          <cell r="F26">
            <v>0</v>
          </cell>
        </row>
        <row r="27">
          <cell r="C27">
            <v>1151392</v>
          </cell>
          <cell r="F27">
            <v>888667</v>
          </cell>
        </row>
        <row r="28">
          <cell r="C28">
            <v>1540828</v>
          </cell>
          <cell r="F28">
            <v>-697851</v>
          </cell>
        </row>
      </sheetData>
      <sheetData sheetId="13" refreshError="1"/>
      <sheetData sheetId="14" refreshError="1">
        <row r="5">
          <cell r="C5">
            <v>240000</v>
          </cell>
          <cell r="F5">
            <v>103601</v>
          </cell>
        </row>
        <row r="6">
          <cell r="C6">
            <v>-717999</v>
          </cell>
          <cell r="F6">
            <v>119333</v>
          </cell>
        </row>
        <row r="7">
          <cell r="C7">
            <v>-477999</v>
          </cell>
          <cell r="F7">
            <v>784257</v>
          </cell>
        </row>
        <row r="8">
          <cell r="C8">
            <v>0</v>
          </cell>
          <cell r="F8">
            <v>103382</v>
          </cell>
        </row>
        <row r="9">
          <cell r="C9">
            <v>0</v>
          </cell>
          <cell r="F9">
            <v>800208</v>
          </cell>
        </row>
        <row r="10">
          <cell r="C10">
            <v>-477999</v>
          </cell>
          <cell r="F10">
            <v>389460</v>
          </cell>
        </row>
        <row r="11">
          <cell r="C11">
            <v>1621194</v>
          </cell>
          <cell r="F11">
            <v>410748</v>
          </cell>
        </row>
        <row r="12">
          <cell r="C12">
            <v>1143195</v>
          </cell>
          <cell r="F12">
            <v>33570</v>
          </cell>
        </row>
        <row r="13">
          <cell r="C13">
            <v>325064</v>
          </cell>
          <cell r="F13">
            <v>0</v>
          </cell>
        </row>
        <row r="14">
          <cell r="C14">
            <v>72200</v>
          </cell>
          <cell r="F14">
            <v>377178</v>
          </cell>
        </row>
        <row r="15">
          <cell r="C15">
            <v>235281</v>
          </cell>
          <cell r="F15">
            <v>30508</v>
          </cell>
        </row>
        <row r="16">
          <cell r="C16">
            <v>161983</v>
          </cell>
          <cell r="F16">
            <v>346670</v>
          </cell>
        </row>
        <row r="17">
          <cell r="C17">
            <v>36438</v>
          </cell>
          <cell r="F17">
            <v>-33201</v>
          </cell>
        </row>
        <row r="18">
          <cell r="C18">
            <v>12578</v>
          </cell>
          <cell r="F18">
            <v>313469</v>
          </cell>
        </row>
        <row r="19">
          <cell r="C19">
            <v>23516</v>
          </cell>
          <cell r="F19">
            <v>3773</v>
          </cell>
        </row>
        <row r="20">
          <cell r="C20">
            <v>344</v>
          </cell>
          <cell r="F20">
            <v>3773</v>
          </cell>
        </row>
        <row r="21">
          <cell r="C21">
            <v>0</v>
          </cell>
          <cell r="F21">
            <v>0</v>
          </cell>
        </row>
        <row r="22">
          <cell r="C22">
            <v>822378</v>
          </cell>
          <cell r="F22">
            <v>0</v>
          </cell>
        </row>
        <row r="23">
          <cell r="C23">
            <v>122396</v>
          </cell>
          <cell r="F23">
            <v>0</v>
          </cell>
        </row>
        <row r="24">
          <cell r="C24">
            <v>981212</v>
          </cell>
          <cell r="F24">
            <v>345951</v>
          </cell>
        </row>
        <row r="25">
          <cell r="C25">
            <v>-639982</v>
          </cell>
          <cell r="F25">
            <v>-36277</v>
          </cell>
        </row>
        <row r="26">
          <cell r="C26">
            <v>0</v>
          </cell>
          <cell r="F26">
            <v>22</v>
          </cell>
        </row>
        <row r="27">
          <cell r="C27">
            <v>-477999</v>
          </cell>
          <cell r="F27">
            <v>345951</v>
          </cell>
        </row>
        <row r="28">
          <cell r="C28">
            <v>1143195</v>
          </cell>
          <cell r="F28">
            <v>719</v>
          </cell>
        </row>
      </sheetData>
      <sheetData sheetId="15" refreshError="1"/>
      <sheetData sheetId="16" refreshError="1">
        <row r="5">
          <cell r="C5">
            <v>3553950</v>
          </cell>
          <cell r="F5">
            <v>1375386</v>
          </cell>
        </row>
        <row r="6">
          <cell r="C6">
            <v>3897918</v>
          </cell>
          <cell r="F6">
            <v>820639</v>
          </cell>
        </row>
        <row r="7">
          <cell r="C7">
            <v>7451868</v>
          </cell>
          <cell r="F7">
            <v>1191195</v>
          </cell>
        </row>
        <row r="8">
          <cell r="C8">
            <v>801</v>
          </cell>
          <cell r="F8">
            <v>0</v>
          </cell>
        </row>
        <row r="9">
          <cell r="C9">
            <v>0</v>
          </cell>
          <cell r="F9">
            <v>2011834</v>
          </cell>
        </row>
        <row r="10">
          <cell r="C10">
            <v>7452669</v>
          </cell>
          <cell r="F10">
            <v>290741</v>
          </cell>
        </row>
        <row r="11">
          <cell r="C11">
            <v>501366</v>
          </cell>
          <cell r="F11">
            <v>1721093</v>
          </cell>
        </row>
        <row r="12">
          <cell r="C12">
            <v>7954035</v>
          </cell>
          <cell r="F12">
            <v>84787</v>
          </cell>
        </row>
        <row r="13">
          <cell r="C13">
            <v>2037284</v>
          </cell>
          <cell r="F13">
            <v>0</v>
          </cell>
        </row>
        <row r="14">
          <cell r="C14">
            <v>0</v>
          </cell>
          <cell r="F14">
            <v>1636306</v>
          </cell>
        </row>
        <row r="15">
          <cell r="C15">
            <v>809830</v>
          </cell>
          <cell r="F15">
            <v>206245</v>
          </cell>
        </row>
        <row r="16">
          <cell r="C16">
            <v>1227454</v>
          </cell>
          <cell r="F16">
            <v>1430061</v>
          </cell>
        </row>
        <row r="17">
          <cell r="C17">
            <v>0</v>
          </cell>
          <cell r="F17">
            <v>-59107</v>
          </cell>
        </row>
        <row r="18">
          <cell r="C18">
            <v>0</v>
          </cell>
          <cell r="F18">
            <v>1370954</v>
          </cell>
        </row>
        <row r="19">
          <cell r="C19">
            <v>0</v>
          </cell>
          <cell r="F19">
            <v>1180434</v>
          </cell>
        </row>
        <row r="20">
          <cell r="C20">
            <v>0</v>
          </cell>
          <cell r="F20">
            <v>1180434</v>
          </cell>
        </row>
        <row r="21">
          <cell r="F21">
            <v>0</v>
          </cell>
        </row>
        <row r="22">
          <cell r="C22">
            <v>5539516</v>
          </cell>
          <cell r="F22">
            <v>0</v>
          </cell>
        </row>
        <row r="23">
          <cell r="C23">
            <v>582823</v>
          </cell>
          <cell r="F23">
            <v>0</v>
          </cell>
        </row>
        <row r="24">
          <cell r="C24">
            <v>6122339</v>
          </cell>
          <cell r="F24">
            <v>318346</v>
          </cell>
        </row>
        <row r="25">
          <cell r="C25">
            <v>5620973</v>
          </cell>
          <cell r="F25">
            <v>-127826</v>
          </cell>
        </row>
        <row r="26">
          <cell r="C26">
            <v>604242</v>
          </cell>
          <cell r="F26">
            <v>0</v>
          </cell>
        </row>
        <row r="27">
          <cell r="C27">
            <v>7452669</v>
          </cell>
          <cell r="F27">
            <v>318346</v>
          </cell>
        </row>
        <row r="28">
          <cell r="C28">
            <v>7954035</v>
          </cell>
          <cell r="F28">
            <v>1111715</v>
          </cell>
        </row>
      </sheetData>
      <sheetData sheetId="17" refreshError="1"/>
      <sheetData sheetId="18" refreshError="1">
        <row r="5">
          <cell r="C5">
            <v>1500000</v>
          </cell>
          <cell r="F5">
            <v>3697094</v>
          </cell>
        </row>
        <row r="6">
          <cell r="C6">
            <v>2840987</v>
          </cell>
          <cell r="F6">
            <v>0</v>
          </cell>
        </row>
        <row r="7">
          <cell r="C7">
            <v>4340987</v>
          </cell>
          <cell r="F7">
            <v>2733200</v>
          </cell>
        </row>
        <row r="8">
          <cell r="C8">
            <v>521</v>
          </cell>
          <cell r="F8">
            <v>0</v>
          </cell>
        </row>
        <row r="9">
          <cell r="C9">
            <v>0</v>
          </cell>
          <cell r="F9">
            <v>2733200</v>
          </cell>
        </row>
        <row r="10">
          <cell r="C10">
            <v>4341508</v>
          </cell>
          <cell r="F10">
            <v>220452</v>
          </cell>
        </row>
        <row r="11">
          <cell r="C11">
            <v>4632768</v>
          </cell>
          <cell r="F11">
            <v>2512748</v>
          </cell>
        </row>
        <row r="12">
          <cell r="C12">
            <v>8974276</v>
          </cell>
          <cell r="F12">
            <v>4196</v>
          </cell>
        </row>
        <row r="13">
          <cell r="C13">
            <v>3719339</v>
          </cell>
          <cell r="F13">
            <v>0</v>
          </cell>
        </row>
        <row r="14">
          <cell r="C14">
            <v>0</v>
          </cell>
          <cell r="F14">
            <v>2508552</v>
          </cell>
        </row>
        <row r="15">
          <cell r="C15">
            <v>869474</v>
          </cell>
          <cell r="F15">
            <v>123281</v>
          </cell>
        </row>
        <row r="16">
          <cell r="C16">
            <v>2849865</v>
          </cell>
          <cell r="F16">
            <v>2385271</v>
          </cell>
        </row>
        <row r="17">
          <cell r="C17">
            <v>0</v>
          </cell>
          <cell r="F17">
            <v>-215843</v>
          </cell>
        </row>
        <row r="18">
          <cell r="C18">
            <v>0</v>
          </cell>
          <cell r="F18">
            <v>2169428</v>
          </cell>
        </row>
        <row r="19">
          <cell r="C19">
            <v>0</v>
          </cell>
          <cell r="F19">
            <v>1983288</v>
          </cell>
        </row>
        <row r="20">
          <cell r="C20">
            <v>0</v>
          </cell>
          <cell r="F20">
            <v>1983288</v>
          </cell>
        </row>
        <row r="21">
          <cell r="C21">
            <v>0</v>
          </cell>
          <cell r="F21">
            <v>0</v>
          </cell>
        </row>
        <row r="22">
          <cell r="C22">
            <v>5320929</v>
          </cell>
          <cell r="F22">
            <v>0</v>
          </cell>
        </row>
        <row r="23">
          <cell r="C23">
            <v>800765</v>
          </cell>
          <cell r="F23">
            <v>0</v>
          </cell>
        </row>
        <row r="24">
          <cell r="C24">
            <v>6121694</v>
          </cell>
          <cell r="F24">
            <v>251288</v>
          </cell>
        </row>
        <row r="25">
          <cell r="C25">
            <v>1488926</v>
          </cell>
          <cell r="F25">
            <v>0</v>
          </cell>
        </row>
        <row r="26">
          <cell r="C26">
            <v>2717</v>
          </cell>
          <cell r="F26">
            <v>-65148</v>
          </cell>
        </row>
        <row r="27">
          <cell r="C27">
            <v>4341508</v>
          </cell>
          <cell r="F27">
            <v>251288</v>
          </cell>
        </row>
        <row r="28">
          <cell r="C28">
            <v>8974276</v>
          </cell>
          <cell r="F28">
            <v>2133983</v>
          </cell>
        </row>
      </sheetData>
      <sheetData sheetId="19" refreshError="1"/>
      <sheetData sheetId="20" refreshError="1">
        <row r="5">
          <cell r="C5">
            <v>400000</v>
          </cell>
          <cell r="F5">
            <v>350617</v>
          </cell>
        </row>
        <row r="6">
          <cell r="C6">
            <v>-186501</v>
          </cell>
          <cell r="F6">
            <v>5258</v>
          </cell>
        </row>
        <row r="7">
          <cell r="C7">
            <v>213499</v>
          </cell>
          <cell r="F7">
            <v>13297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18555</v>
          </cell>
        </row>
        <row r="10">
          <cell r="C10">
            <v>213499</v>
          </cell>
          <cell r="F10">
            <v>6981</v>
          </cell>
        </row>
        <row r="11">
          <cell r="C11">
            <v>96478</v>
          </cell>
          <cell r="F11">
            <v>11574</v>
          </cell>
        </row>
        <row r="12">
          <cell r="C12">
            <v>309977</v>
          </cell>
          <cell r="F12">
            <v>97</v>
          </cell>
        </row>
        <row r="13">
          <cell r="C13">
            <v>367320</v>
          </cell>
          <cell r="F13">
            <v>0</v>
          </cell>
        </row>
        <row r="14">
          <cell r="C14">
            <v>0</v>
          </cell>
          <cell r="F14">
            <v>11477</v>
          </cell>
        </row>
        <row r="15">
          <cell r="C15">
            <v>138092</v>
          </cell>
          <cell r="F15">
            <v>10355</v>
          </cell>
        </row>
        <row r="16">
          <cell r="C16">
            <v>229228</v>
          </cell>
          <cell r="F16">
            <v>1122</v>
          </cell>
        </row>
        <row r="17">
          <cell r="C17">
            <v>0</v>
          </cell>
          <cell r="F17">
            <v>-4499</v>
          </cell>
        </row>
        <row r="18">
          <cell r="C18">
            <v>0</v>
          </cell>
          <cell r="F18">
            <v>-3377</v>
          </cell>
        </row>
        <row r="19">
          <cell r="C19">
            <v>0</v>
          </cell>
          <cell r="F19">
            <v>-20353</v>
          </cell>
        </row>
        <row r="20">
          <cell r="C20">
            <v>0</v>
          </cell>
          <cell r="F20">
            <v>-20353</v>
          </cell>
        </row>
        <row r="21">
          <cell r="C21">
            <v>0</v>
          </cell>
          <cell r="F21">
            <v>0</v>
          </cell>
        </row>
        <row r="22">
          <cell r="C22">
            <v>80209</v>
          </cell>
          <cell r="F22">
            <v>0</v>
          </cell>
        </row>
        <row r="23">
          <cell r="C23">
            <v>540</v>
          </cell>
          <cell r="F23">
            <v>0</v>
          </cell>
        </row>
        <row r="24">
          <cell r="C24">
            <v>80749</v>
          </cell>
          <cell r="F24">
            <v>14899</v>
          </cell>
        </row>
        <row r="25">
          <cell r="C25">
            <v>-15729</v>
          </cell>
          <cell r="F25">
            <v>2077</v>
          </cell>
        </row>
        <row r="26">
          <cell r="C26">
            <v>0</v>
          </cell>
          <cell r="F26">
            <v>0</v>
          </cell>
        </row>
        <row r="27">
          <cell r="C27">
            <v>213499</v>
          </cell>
          <cell r="F27">
            <v>14899</v>
          </cell>
        </row>
        <row r="28">
          <cell r="C28">
            <v>309977</v>
          </cell>
          <cell r="F28">
            <v>-13777</v>
          </cell>
        </row>
      </sheetData>
      <sheetData sheetId="21" refreshError="1"/>
      <sheetData sheetId="22" refreshError="1">
        <row r="5">
          <cell r="C5">
            <v>400000</v>
          </cell>
          <cell r="F5">
            <v>1230833</v>
          </cell>
        </row>
        <row r="6">
          <cell r="C6">
            <v>1679025</v>
          </cell>
          <cell r="F6">
            <v>1492962</v>
          </cell>
        </row>
        <row r="7">
          <cell r="C7">
            <v>2079025</v>
          </cell>
          <cell r="F7">
            <v>136183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1629145</v>
          </cell>
        </row>
        <row r="10">
          <cell r="C10">
            <v>2079025</v>
          </cell>
          <cell r="F10">
            <v>414307</v>
          </cell>
        </row>
        <row r="11">
          <cell r="C11">
            <v>740698</v>
          </cell>
          <cell r="F11">
            <v>1214838</v>
          </cell>
        </row>
        <row r="12">
          <cell r="C12">
            <v>2819723</v>
          </cell>
          <cell r="F12">
            <v>9247</v>
          </cell>
        </row>
        <row r="13">
          <cell r="C13">
            <v>1782224</v>
          </cell>
          <cell r="F13">
            <v>0</v>
          </cell>
        </row>
        <row r="14">
          <cell r="C14">
            <v>149760</v>
          </cell>
          <cell r="F14">
            <v>1205591</v>
          </cell>
        </row>
        <row r="15">
          <cell r="C15">
            <v>394999</v>
          </cell>
          <cell r="F15">
            <v>157063</v>
          </cell>
        </row>
        <row r="16">
          <cell r="C16">
            <v>1536985</v>
          </cell>
          <cell r="F16">
            <v>1048528</v>
          </cell>
        </row>
        <row r="17">
          <cell r="C17">
            <v>63264</v>
          </cell>
          <cell r="F17">
            <v>-95854</v>
          </cell>
        </row>
        <row r="18">
          <cell r="C18">
            <v>41868</v>
          </cell>
          <cell r="F18">
            <v>952674</v>
          </cell>
        </row>
        <row r="19">
          <cell r="C19">
            <v>0</v>
          </cell>
          <cell r="F19">
            <v>743827</v>
          </cell>
        </row>
        <row r="20">
          <cell r="C20">
            <v>21396</v>
          </cell>
          <cell r="F20">
            <v>743827</v>
          </cell>
        </row>
        <row r="21">
          <cell r="C21">
            <v>0</v>
          </cell>
          <cell r="F21">
            <v>0</v>
          </cell>
        </row>
        <row r="22">
          <cell r="C22">
            <v>26323</v>
          </cell>
          <cell r="F22">
            <v>0</v>
          </cell>
        </row>
        <row r="23">
          <cell r="C23">
            <v>1192651</v>
          </cell>
          <cell r="F23">
            <v>0</v>
          </cell>
        </row>
        <row r="24">
          <cell r="C24">
            <v>1282238</v>
          </cell>
          <cell r="F24">
            <v>295044</v>
          </cell>
        </row>
        <row r="25">
          <cell r="C25">
            <v>541540</v>
          </cell>
          <cell r="F25">
            <v>0</v>
          </cell>
        </row>
        <row r="26">
          <cell r="C26">
            <v>500</v>
          </cell>
          <cell r="F26">
            <v>-86197</v>
          </cell>
        </row>
        <row r="27">
          <cell r="C27">
            <v>2079025</v>
          </cell>
          <cell r="F27">
            <v>295044</v>
          </cell>
        </row>
        <row r="28">
          <cell r="C28">
            <v>2819723</v>
          </cell>
          <cell r="F28">
            <v>753484</v>
          </cell>
        </row>
      </sheetData>
      <sheetData sheetId="23" refreshError="1"/>
      <sheetData sheetId="24" refreshError="1"/>
      <sheetData sheetId="25" refreshError="1"/>
      <sheetData sheetId="26" refreshError="1">
        <row r="5">
          <cell r="C5">
            <v>800000</v>
          </cell>
          <cell r="F5">
            <v>660439</v>
          </cell>
        </row>
        <row r="6">
          <cell r="C6">
            <v>-239815</v>
          </cell>
          <cell r="F6">
            <v>0</v>
          </cell>
        </row>
        <row r="7">
          <cell r="C7">
            <v>560185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560185</v>
          </cell>
          <cell r="F10">
            <v>5584</v>
          </cell>
        </row>
        <row r="11">
          <cell r="C11">
            <v>16701</v>
          </cell>
          <cell r="F11">
            <v>-5584</v>
          </cell>
        </row>
        <row r="12">
          <cell r="C12">
            <v>576886</v>
          </cell>
          <cell r="F12">
            <v>0</v>
          </cell>
        </row>
        <row r="13">
          <cell r="C13">
            <v>696447</v>
          </cell>
          <cell r="F13">
            <v>0</v>
          </cell>
        </row>
        <row r="14">
          <cell r="C14">
            <v>0</v>
          </cell>
          <cell r="F14">
            <v>-5584</v>
          </cell>
        </row>
        <row r="15">
          <cell r="C15">
            <v>227215</v>
          </cell>
          <cell r="F15">
            <v>18167</v>
          </cell>
        </row>
        <row r="16">
          <cell r="C16">
            <v>469232</v>
          </cell>
          <cell r="F16">
            <v>-23751</v>
          </cell>
        </row>
        <row r="17">
          <cell r="C17">
            <v>0</v>
          </cell>
          <cell r="F17">
            <v>-474</v>
          </cell>
        </row>
        <row r="18">
          <cell r="C18">
            <v>0</v>
          </cell>
          <cell r="F18">
            <v>-24225</v>
          </cell>
        </row>
        <row r="19">
          <cell r="C19">
            <v>0</v>
          </cell>
          <cell r="F19">
            <v>-12698</v>
          </cell>
        </row>
        <row r="20">
          <cell r="C20">
            <v>0</v>
          </cell>
          <cell r="F20">
            <v>-14545</v>
          </cell>
        </row>
        <row r="21">
          <cell r="C21">
            <v>0</v>
          </cell>
          <cell r="F21">
            <v>1847</v>
          </cell>
        </row>
        <row r="22">
          <cell r="C22">
            <v>72170</v>
          </cell>
          <cell r="F22">
            <v>0</v>
          </cell>
        </row>
        <row r="23">
          <cell r="C23">
            <v>35484</v>
          </cell>
          <cell r="F23">
            <v>0</v>
          </cell>
        </row>
        <row r="24">
          <cell r="C24">
            <v>107654</v>
          </cell>
          <cell r="F24">
            <v>32148</v>
          </cell>
        </row>
        <row r="25">
          <cell r="C25">
            <v>90953</v>
          </cell>
          <cell r="F25">
            <v>-43675</v>
          </cell>
        </row>
        <row r="26">
          <cell r="C26">
            <v>0</v>
          </cell>
          <cell r="F26">
            <v>0</v>
          </cell>
        </row>
        <row r="27">
          <cell r="C27">
            <v>560185</v>
          </cell>
          <cell r="F27">
            <v>32148</v>
          </cell>
        </row>
        <row r="28">
          <cell r="C28">
            <v>576886</v>
          </cell>
          <cell r="F28">
            <v>-55899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5">
          <cell r="C5">
            <v>14000000</v>
          </cell>
          <cell r="F5">
            <v>4807087</v>
          </cell>
        </row>
        <row r="6">
          <cell r="C6">
            <v>4747382</v>
          </cell>
          <cell r="F6">
            <v>1735964</v>
          </cell>
        </row>
        <row r="7">
          <cell r="C7">
            <v>18747382</v>
          </cell>
          <cell r="F7">
            <v>0</v>
          </cell>
        </row>
        <row r="8">
          <cell r="C8">
            <v>2546261</v>
          </cell>
          <cell r="F8">
            <v>0</v>
          </cell>
        </row>
        <row r="9">
          <cell r="C9">
            <v>0</v>
          </cell>
          <cell r="F9">
            <v>1735964</v>
          </cell>
        </row>
        <row r="10">
          <cell r="C10">
            <v>21293643</v>
          </cell>
          <cell r="F10">
            <v>751761</v>
          </cell>
        </row>
        <row r="11">
          <cell r="C11">
            <v>17066614</v>
          </cell>
          <cell r="F11">
            <v>984203</v>
          </cell>
        </row>
        <row r="12">
          <cell r="C12">
            <v>38360257</v>
          </cell>
          <cell r="F12">
            <v>19327</v>
          </cell>
        </row>
        <row r="13">
          <cell r="C13">
            <v>12072444</v>
          </cell>
          <cell r="F13">
            <v>0</v>
          </cell>
        </row>
        <row r="14">
          <cell r="C14">
            <v>0</v>
          </cell>
          <cell r="F14">
            <v>964876</v>
          </cell>
        </row>
        <row r="15">
          <cell r="C15">
            <v>874323</v>
          </cell>
          <cell r="F15">
            <v>670180</v>
          </cell>
        </row>
        <row r="16">
          <cell r="C16">
            <v>11198121</v>
          </cell>
          <cell r="F16">
            <v>294696</v>
          </cell>
        </row>
        <row r="17">
          <cell r="C17">
            <v>23996</v>
          </cell>
          <cell r="F17">
            <v>-533692</v>
          </cell>
        </row>
        <row r="18">
          <cell r="C18">
            <v>17227</v>
          </cell>
          <cell r="F18">
            <v>-238996</v>
          </cell>
        </row>
        <row r="19">
          <cell r="C19">
            <v>0</v>
          </cell>
          <cell r="F19">
            <v>-1257056</v>
          </cell>
        </row>
        <row r="20">
          <cell r="C20">
            <v>6769</v>
          </cell>
          <cell r="F20">
            <v>-1257056</v>
          </cell>
        </row>
        <row r="21">
          <cell r="C21">
            <v>0</v>
          </cell>
        </row>
        <row r="22">
          <cell r="C22">
            <v>18057301</v>
          </cell>
        </row>
        <row r="23">
          <cell r="C23">
            <v>4192396</v>
          </cell>
        </row>
        <row r="24">
          <cell r="C24">
            <v>22273693</v>
          </cell>
          <cell r="F24">
            <v>1225308</v>
          </cell>
        </row>
        <row r="25">
          <cell r="C25">
            <v>5207079</v>
          </cell>
          <cell r="F25">
            <v>-207248</v>
          </cell>
        </row>
        <row r="26">
          <cell r="C26">
            <v>4888443</v>
          </cell>
          <cell r="F26">
            <v>0</v>
          </cell>
        </row>
        <row r="27">
          <cell r="C27">
            <v>21293643</v>
          </cell>
          <cell r="F27">
            <v>1225308</v>
          </cell>
        </row>
        <row r="28">
          <cell r="C28">
            <v>38360257</v>
          </cell>
          <cell r="F28">
            <v>-930612</v>
          </cell>
        </row>
      </sheetData>
      <sheetData sheetId="35" refreshError="1"/>
      <sheetData sheetId="36" refreshError="1">
        <row r="5">
          <cell r="C5">
            <v>140000</v>
          </cell>
          <cell r="F5">
            <v>796493</v>
          </cell>
        </row>
        <row r="6">
          <cell r="C6">
            <v>233913</v>
          </cell>
          <cell r="F6">
            <v>0</v>
          </cell>
        </row>
        <row r="7">
          <cell r="C7">
            <v>373913</v>
          </cell>
          <cell r="F7">
            <v>405671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405671</v>
          </cell>
        </row>
        <row r="10">
          <cell r="C10">
            <v>373913</v>
          </cell>
          <cell r="F10">
            <v>308811</v>
          </cell>
        </row>
        <row r="11">
          <cell r="C11">
            <v>556183</v>
          </cell>
          <cell r="F11">
            <v>96860</v>
          </cell>
        </row>
        <row r="12">
          <cell r="C12">
            <v>930096</v>
          </cell>
          <cell r="F12">
            <v>632</v>
          </cell>
        </row>
        <row r="13">
          <cell r="C13">
            <v>930608</v>
          </cell>
          <cell r="F13">
            <v>0</v>
          </cell>
        </row>
        <row r="14">
          <cell r="C14">
            <v>0</v>
          </cell>
          <cell r="F14">
            <v>96228</v>
          </cell>
        </row>
        <row r="15">
          <cell r="C15">
            <v>178663</v>
          </cell>
          <cell r="F15">
            <v>61395</v>
          </cell>
        </row>
        <row r="16">
          <cell r="C16">
            <v>751945</v>
          </cell>
          <cell r="F16">
            <v>34833</v>
          </cell>
        </row>
        <row r="17">
          <cell r="C17">
            <v>14614</v>
          </cell>
          <cell r="F17">
            <v>14792</v>
          </cell>
        </row>
        <row r="18">
          <cell r="C18">
            <v>13450</v>
          </cell>
          <cell r="F18">
            <v>49625</v>
          </cell>
        </row>
        <row r="19">
          <cell r="C19">
            <v>0</v>
          </cell>
          <cell r="F19">
            <v>-197461</v>
          </cell>
        </row>
        <row r="20">
          <cell r="C20">
            <v>1164</v>
          </cell>
          <cell r="F20">
            <v>-206087</v>
          </cell>
        </row>
        <row r="21">
          <cell r="C21">
            <v>0</v>
          </cell>
          <cell r="F21">
            <v>8626</v>
          </cell>
        </row>
        <row r="22">
          <cell r="C22">
            <v>154472</v>
          </cell>
          <cell r="F22">
            <v>0</v>
          </cell>
        </row>
        <row r="23">
          <cell r="C23">
            <v>9065</v>
          </cell>
          <cell r="F23">
            <v>0</v>
          </cell>
        </row>
        <row r="24">
          <cell r="C24">
            <v>178151</v>
          </cell>
          <cell r="F24">
            <v>247086</v>
          </cell>
        </row>
        <row r="25">
          <cell r="C25">
            <v>-378032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373913</v>
          </cell>
          <cell r="F27">
            <v>247086</v>
          </cell>
        </row>
        <row r="28">
          <cell r="C28">
            <v>930096</v>
          </cell>
          <cell r="F28">
            <v>-212253</v>
          </cell>
        </row>
      </sheetData>
      <sheetData sheetId="37" refreshError="1"/>
      <sheetData sheetId="38" refreshError="1">
        <row r="5">
          <cell r="C5">
            <v>2000000</v>
          </cell>
          <cell r="F5">
            <v>1781454</v>
          </cell>
        </row>
        <row r="6">
          <cell r="C6">
            <v>1974653</v>
          </cell>
          <cell r="F6">
            <v>833748</v>
          </cell>
        </row>
        <row r="7">
          <cell r="C7">
            <v>3974653</v>
          </cell>
          <cell r="F7">
            <v>22000</v>
          </cell>
        </row>
        <row r="8">
          <cell r="C8">
            <v>1415216</v>
          </cell>
          <cell r="F8">
            <v>0</v>
          </cell>
        </row>
        <row r="9">
          <cell r="C9">
            <v>0</v>
          </cell>
          <cell r="F9">
            <v>855748</v>
          </cell>
        </row>
        <row r="10">
          <cell r="C10">
            <v>5389869</v>
          </cell>
          <cell r="F10">
            <v>399578</v>
          </cell>
        </row>
        <row r="11">
          <cell r="C11">
            <v>3256138</v>
          </cell>
          <cell r="F11">
            <v>456170</v>
          </cell>
        </row>
        <row r="12">
          <cell r="C12">
            <v>8646007</v>
          </cell>
          <cell r="F12">
            <v>6146</v>
          </cell>
        </row>
        <row r="13">
          <cell r="C13">
            <v>1813846</v>
          </cell>
          <cell r="F13">
            <v>0</v>
          </cell>
        </row>
        <row r="14">
          <cell r="C14">
            <v>0</v>
          </cell>
          <cell r="F14">
            <v>450024</v>
          </cell>
        </row>
        <row r="15">
          <cell r="C15">
            <v>666793</v>
          </cell>
          <cell r="F15">
            <v>155393</v>
          </cell>
        </row>
        <row r="16">
          <cell r="C16">
            <v>1147053</v>
          </cell>
          <cell r="F16">
            <v>294631</v>
          </cell>
        </row>
        <row r="17">
          <cell r="C17">
            <v>42176</v>
          </cell>
          <cell r="F17">
            <v>-163760</v>
          </cell>
        </row>
        <row r="18">
          <cell r="C18">
            <v>42176</v>
          </cell>
          <cell r="F18">
            <v>130871</v>
          </cell>
        </row>
        <row r="19">
          <cell r="C19">
            <v>0</v>
          </cell>
          <cell r="F19">
            <v>-262236</v>
          </cell>
        </row>
        <row r="20">
          <cell r="C20">
            <v>0</v>
          </cell>
          <cell r="F20">
            <v>-262236</v>
          </cell>
        </row>
        <row r="21">
          <cell r="C21">
            <v>0</v>
          </cell>
          <cell r="F21">
            <v>0</v>
          </cell>
        </row>
        <row r="22">
          <cell r="C22">
            <v>7015725</v>
          </cell>
          <cell r="F22">
            <v>0</v>
          </cell>
        </row>
        <row r="23">
          <cell r="C23">
            <v>407343</v>
          </cell>
          <cell r="F23">
            <v>0</v>
          </cell>
        </row>
        <row r="24">
          <cell r="C24">
            <v>7465244</v>
          </cell>
          <cell r="F24">
            <v>393107</v>
          </cell>
        </row>
        <row r="25">
          <cell r="C25">
            <v>4209106</v>
          </cell>
          <cell r="F25">
            <v>0</v>
          </cell>
        </row>
        <row r="26">
          <cell r="C26">
            <v>33710</v>
          </cell>
          <cell r="F26">
            <v>0</v>
          </cell>
        </row>
        <row r="27">
          <cell r="C27">
            <v>5389869</v>
          </cell>
          <cell r="F27">
            <v>393107</v>
          </cell>
        </row>
        <row r="28">
          <cell r="C28">
            <v>8646007</v>
          </cell>
          <cell r="F28">
            <v>-98476</v>
          </cell>
        </row>
      </sheetData>
      <sheetData sheetId="39" refreshError="1"/>
      <sheetData sheetId="40" refreshError="1">
        <row r="5">
          <cell r="C5">
            <v>200000</v>
          </cell>
          <cell r="F5">
            <v>173868</v>
          </cell>
        </row>
        <row r="6">
          <cell r="C6">
            <v>1158259</v>
          </cell>
          <cell r="F6">
            <v>0</v>
          </cell>
        </row>
        <row r="7">
          <cell r="C7">
            <v>1358259</v>
          </cell>
          <cell r="F7">
            <v>1409972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1409972</v>
          </cell>
        </row>
        <row r="10">
          <cell r="C10">
            <v>1358259</v>
          </cell>
          <cell r="F10">
            <v>126846</v>
          </cell>
        </row>
        <row r="11">
          <cell r="C11">
            <v>943225</v>
          </cell>
          <cell r="F11">
            <v>1283126</v>
          </cell>
        </row>
        <row r="12">
          <cell r="C12">
            <v>2301484</v>
          </cell>
          <cell r="F12">
            <v>110259</v>
          </cell>
        </row>
        <row r="13">
          <cell r="C13">
            <v>705494</v>
          </cell>
          <cell r="F13">
            <v>0</v>
          </cell>
        </row>
        <row r="14">
          <cell r="C14">
            <v>0</v>
          </cell>
          <cell r="F14">
            <v>1172867</v>
          </cell>
        </row>
        <row r="15">
          <cell r="C15">
            <v>102363</v>
          </cell>
          <cell r="F15">
            <v>64254</v>
          </cell>
        </row>
        <row r="16">
          <cell r="C16">
            <v>603131</v>
          </cell>
          <cell r="F16">
            <v>1108613</v>
          </cell>
        </row>
        <row r="17">
          <cell r="C17">
            <v>38357</v>
          </cell>
          <cell r="F17">
            <v>-10683</v>
          </cell>
        </row>
        <row r="18">
          <cell r="C18">
            <v>38357</v>
          </cell>
          <cell r="F18">
            <v>1097930</v>
          </cell>
        </row>
        <row r="19">
          <cell r="C19">
            <v>0</v>
          </cell>
          <cell r="F19">
            <v>684475</v>
          </cell>
        </row>
        <row r="20">
          <cell r="C20">
            <v>0</v>
          </cell>
          <cell r="F20">
            <v>684475</v>
          </cell>
        </row>
        <row r="21">
          <cell r="C21">
            <v>0</v>
          </cell>
          <cell r="F21">
            <v>0</v>
          </cell>
        </row>
        <row r="22">
          <cell r="C22">
            <v>469506</v>
          </cell>
          <cell r="F22">
            <v>0</v>
          </cell>
        </row>
        <row r="23">
          <cell r="C23">
            <v>639097</v>
          </cell>
          <cell r="F23">
            <v>0</v>
          </cell>
        </row>
        <row r="24">
          <cell r="C24">
            <v>1146960</v>
          </cell>
          <cell r="F24">
            <v>413455</v>
          </cell>
        </row>
        <row r="25">
          <cell r="C25">
            <v>203735</v>
          </cell>
          <cell r="F25">
            <v>0</v>
          </cell>
        </row>
        <row r="26">
          <cell r="C26">
            <v>551393</v>
          </cell>
          <cell r="F26">
            <v>0</v>
          </cell>
        </row>
        <row r="27">
          <cell r="C27">
            <v>1358259</v>
          </cell>
          <cell r="F27">
            <v>413455</v>
          </cell>
        </row>
        <row r="28">
          <cell r="C28">
            <v>2301484</v>
          </cell>
          <cell r="F28">
            <v>695158</v>
          </cell>
        </row>
      </sheetData>
      <sheetData sheetId="41" refreshError="1"/>
      <sheetData sheetId="42" refreshError="1">
        <row r="5">
          <cell r="C5">
            <v>1500000</v>
          </cell>
          <cell r="F5">
            <v>173868</v>
          </cell>
        </row>
        <row r="6">
          <cell r="C6">
            <v>3643490</v>
          </cell>
          <cell r="F6">
            <v>0</v>
          </cell>
        </row>
        <row r="7">
          <cell r="C7">
            <v>5143490</v>
          </cell>
          <cell r="F7">
            <v>151407</v>
          </cell>
        </row>
        <row r="8">
          <cell r="C8">
            <v>27984</v>
          </cell>
          <cell r="F8">
            <v>0</v>
          </cell>
        </row>
        <row r="9">
          <cell r="C9">
            <v>0</v>
          </cell>
          <cell r="F9">
            <v>151407</v>
          </cell>
        </row>
        <row r="10">
          <cell r="C10">
            <v>5171474</v>
          </cell>
          <cell r="F10">
            <v>123649</v>
          </cell>
        </row>
        <row r="11">
          <cell r="C11">
            <v>4017915</v>
          </cell>
          <cell r="F11">
            <v>27758</v>
          </cell>
        </row>
        <row r="12">
          <cell r="C12">
            <v>9189389</v>
          </cell>
          <cell r="F12">
            <v>289</v>
          </cell>
        </row>
        <row r="13">
          <cell r="C13">
            <v>1204425</v>
          </cell>
          <cell r="F13">
            <v>0</v>
          </cell>
        </row>
        <row r="14">
          <cell r="C14">
            <v>0</v>
          </cell>
          <cell r="F14">
            <v>27469</v>
          </cell>
        </row>
        <row r="15">
          <cell r="C15">
            <v>911913</v>
          </cell>
          <cell r="F15">
            <v>67829</v>
          </cell>
        </row>
        <row r="16">
          <cell r="C16">
            <v>292512</v>
          </cell>
          <cell r="F16">
            <v>-40360</v>
          </cell>
        </row>
        <row r="17">
          <cell r="C17">
            <v>26013</v>
          </cell>
          <cell r="F17">
            <v>-54105</v>
          </cell>
        </row>
        <row r="18">
          <cell r="C18">
            <v>0</v>
          </cell>
          <cell r="F18">
            <v>-94465</v>
          </cell>
        </row>
        <row r="19">
          <cell r="C19">
            <v>0</v>
          </cell>
          <cell r="F19">
            <v>-435071</v>
          </cell>
        </row>
        <row r="20">
          <cell r="C20">
            <v>26013</v>
          </cell>
          <cell r="F20">
            <v>-435071</v>
          </cell>
        </row>
        <row r="21">
          <cell r="C21">
            <v>0</v>
          </cell>
          <cell r="F21">
            <v>0</v>
          </cell>
        </row>
        <row r="22">
          <cell r="C22">
            <v>5703698</v>
          </cell>
          <cell r="F22">
            <v>0</v>
          </cell>
        </row>
        <row r="23">
          <cell r="C23">
            <v>41498</v>
          </cell>
          <cell r="F23">
            <v>0</v>
          </cell>
        </row>
        <row r="24">
          <cell r="C24">
            <v>5771209</v>
          </cell>
          <cell r="F24">
            <v>340051</v>
          </cell>
        </row>
        <row r="25">
          <cell r="C25">
            <v>1753294</v>
          </cell>
          <cell r="F25">
            <v>0</v>
          </cell>
        </row>
        <row r="26">
          <cell r="C26">
            <v>3125668</v>
          </cell>
          <cell r="F26">
            <v>555</v>
          </cell>
        </row>
        <row r="27">
          <cell r="C27">
            <v>5171474</v>
          </cell>
          <cell r="F27">
            <v>340051</v>
          </cell>
        </row>
        <row r="28">
          <cell r="C28">
            <v>9189389</v>
          </cell>
          <cell r="F28">
            <v>-380411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كهرباء"/>
      <sheetName val="انتاج طاقة المنطقة الوسطى"/>
      <sheetName val="ورقة40"/>
      <sheetName val="انتاج فرات أوسط"/>
      <sheetName val="ورقة2"/>
      <sheetName val="مشاريع انتاج الناصيرية"/>
      <sheetName val="ورقة5 (3)"/>
      <sheetName val="توزيع طاقة فرات الاوسط"/>
      <sheetName val="ورقة35"/>
      <sheetName val="نقل كهرباء الجنوب"/>
      <sheetName val="ورقة20"/>
      <sheetName val="نقل كهرباء فرات الاعلى"/>
      <sheetName val="ورقة5 (12)"/>
      <sheetName val="نقل المنطقى الوسطى"/>
      <sheetName val="ورقة5 (14)"/>
      <sheetName val="نقل كهرباء الفرات الاوسط"/>
      <sheetName val="ورقة29"/>
      <sheetName val="توزيع كهرباء الرصافة"/>
      <sheetName val="ورقة51"/>
      <sheetName val="توزيع كهرباء الكرخ"/>
      <sheetName val="ورقة33"/>
      <sheetName val="توزيع الجنوب"/>
      <sheetName val="ورقة52"/>
      <sheetName val="التشغيل والتحكم"/>
      <sheetName val="ورقة54"/>
      <sheetName val="الصدر"/>
      <sheetName val="ورقة6"/>
      <sheetName val="مجموع نشاط كهرباء"/>
      <sheetName val="ورقة8"/>
      <sheetName val="ورقة مجموع"/>
    </sheetNames>
    <sheetDataSet>
      <sheetData sheetId="0" refreshError="1"/>
      <sheetData sheetId="1" refreshError="1">
        <row r="5">
          <cell r="C5">
            <v>1945000</v>
          </cell>
          <cell r="F5">
            <v>1096368152</v>
          </cell>
        </row>
        <row r="6">
          <cell r="C6">
            <v>926633884</v>
          </cell>
          <cell r="F6">
            <v>6289349</v>
          </cell>
        </row>
        <row r="7">
          <cell r="C7">
            <v>-326590</v>
          </cell>
          <cell r="F7">
            <v>234137403</v>
          </cell>
        </row>
        <row r="8">
          <cell r="C8">
            <v>928252294</v>
          </cell>
          <cell r="F8">
            <v>0</v>
          </cell>
        </row>
        <row r="9">
          <cell r="C9">
            <v>0</v>
          </cell>
          <cell r="F9">
            <v>234137403</v>
          </cell>
        </row>
        <row r="10">
          <cell r="C10">
            <v>217014123</v>
          </cell>
          <cell r="F10">
            <v>718564166</v>
          </cell>
        </row>
        <row r="11">
          <cell r="C11">
            <v>1145266417</v>
          </cell>
          <cell r="F11">
            <v>85298</v>
          </cell>
        </row>
        <row r="12">
          <cell r="C12">
            <v>2541566658</v>
          </cell>
          <cell r="F12">
            <v>39137</v>
          </cell>
        </row>
        <row r="13">
          <cell r="C13">
            <v>3686833075</v>
          </cell>
          <cell r="F13">
            <v>718688601</v>
          </cell>
        </row>
        <row r="14">
          <cell r="C14">
            <v>1102657501</v>
          </cell>
          <cell r="F14">
            <v>907052485</v>
          </cell>
        </row>
        <row r="15">
          <cell r="C15">
            <v>0</v>
          </cell>
          <cell r="F15">
            <v>-188363884</v>
          </cell>
        </row>
        <row r="16">
          <cell r="C16">
            <v>65099396</v>
          </cell>
          <cell r="F16">
            <v>0</v>
          </cell>
        </row>
        <row r="17">
          <cell r="C17">
            <v>1037558105</v>
          </cell>
          <cell r="F17">
            <v>315595258</v>
          </cell>
        </row>
        <row r="18">
          <cell r="C18">
            <v>286743185</v>
          </cell>
          <cell r="F18">
            <v>127231374</v>
          </cell>
        </row>
        <row r="19">
          <cell r="C19">
            <v>210088158</v>
          </cell>
          <cell r="F19">
            <v>34904324</v>
          </cell>
        </row>
        <row r="20">
          <cell r="C20">
            <v>0</v>
          </cell>
          <cell r="F20">
            <v>92327050</v>
          </cell>
        </row>
        <row r="21">
          <cell r="C21">
            <v>0</v>
          </cell>
          <cell r="F21">
            <v>473602</v>
          </cell>
        </row>
        <row r="22">
          <cell r="C22">
            <v>0</v>
          </cell>
          <cell r="F22">
            <v>92800652</v>
          </cell>
        </row>
        <row r="23">
          <cell r="C23">
            <v>798836</v>
          </cell>
          <cell r="F23">
            <v>9082116</v>
          </cell>
        </row>
        <row r="24">
          <cell r="C24">
            <v>75856191</v>
          </cell>
          <cell r="F24">
            <v>9082116</v>
          </cell>
        </row>
        <row r="25">
          <cell r="C25">
            <v>2301040150</v>
          </cell>
          <cell r="F25">
            <v>0</v>
          </cell>
        </row>
        <row r="26">
          <cell r="C26">
            <v>61491635</v>
          </cell>
          <cell r="F26">
            <v>0</v>
          </cell>
        </row>
        <row r="27">
          <cell r="C27">
            <v>2649274970</v>
          </cell>
          <cell r="F27">
            <v>83714746</v>
          </cell>
        </row>
        <row r="28">
          <cell r="C28">
            <v>107708312</v>
          </cell>
          <cell r="F28">
            <v>0</v>
          </cell>
        </row>
        <row r="29">
          <cell r="C29">
            <v>0</v>
          </cell>
          <cell r="F29">
            <v>3790</v>
          </cell>
        </row>
        <row r="30">
          <cell r="C30">
            <v>1145266417</v>
          </cell>
          <cell r="F30">
            <v>83714746</v>
          </cell>
        </row>
        <row r="31">
          <cell r="C31">
            <v>3686833075</v>
          </cell>
          <cell r="F31">
            <v>8612304</v>
          </cell>
        </row>
      </sheetData>
      <sheetData sheetId="2" refreshError="1"/>
      <sheetData sheetId="3" refreshError="1">
        <row r="5">
          <cell r="C5">
            <v>0</v>
          </cell>
          <cell r="F5">
            <v>82132253</v>
          </cell>
        </row>
        <row r="6">
          <cell r="C6">
            <v>64341816</v>
          </cell>
          <cell r="F6">
            <v>2622984</v>
          </cell>
        </row>
        <row r="7">
          <cell r="C7">
            <v>0</v>
          </cell>
          <cell r="F7">
            <v>20471220</v>
          </cell>
        </row>
        <row r="8">
          <cell r="C8">
            <v>64341816</v>
          </cell>
          <cell r="F8">
            <v>0</v>
          </cell>
        </row>
        <row r="9">
          <cell r="C9">
            <v>0</v>
          </cell>
          <cell r="F9">
            <v>20471220</v>
          </cell>
        </row>
        <row r="10">
          <cell r="C10">
            <v>0</v>
          </cell>
          <cell r="F10">
            <v>230726334</v>
          </cell>
        </row>
        <row r="11">
          <cell r="C11">
            <v>64341816</v>
          </cell>
          <cell r="F11">
            <v>0</v>
          </cell>
        </row>
        <row r="12">
          <cell r="C12">
            <v>434426456</v>
          </cell>
          <cell r="F12">
            <v>164738</v>
          </cell>
        </row>
        <row r="13">
          <cell r="C13">
            <v>498768272</v>
          </cell>
          <cell r="F13">
            <v>230891072</v>
          </cell>
        </row>
        <row r="14">
          <cell r="C14">
            <v>84755237</v>
          </cell>
          <cell r="F14">
            <v>196847439</v>
          </cell>
        </row>
        <row r="15">
          <cell r="C15">
            <v>0</v>
          </cell>
          <cell r="F15">
            <v>34043633</v>
          </cell>
        </row>
        <row r="16">
          <cell r="C16">
            <v>22157674</v>
          </cell>
          <cell r="F16">
            <v>0</v>
          </cell>
        </row>
        <row r="17">
          <cell r="C17">
            <v>62597563</v>
          </cell>
          <cell r="F17">
            <v>0</v>
          </cell>
        </row>
        <row r="18">
          <cell r="C18">
            <v>27453770</v>
          </cell>
          <cell r="F18">
            <v>34043633</v>
          </cell>
        </row>
        <row r="19">
          <cell r="C19">
            <v>22694862</v>
          </cell>
          <cell r="F19">
            <v>6074016</v>
          </cell>
        </row>
        <row r="20">
          <cell r="C20">
            <v>0</v>
          </cell>
          <cell r="F20">
            <v>27969617</v>
          </cell>
        </row>
        <row r="21">
          <cell r="C21">
            <v>0</v>
          </cell>
          <cell r="F21">
            <v>5440157</v>
          </cell>
        </row>
        <row r="22">
          <cell r="C22">
            <v>0</v>
          </cell>
          <cell r="F22">
            <v>33409774</v>
          </cell>
        </row>
        <row r="23">
          <cell r="C23">
            <v>1512</v>
          </cell>
          <cell r="F23">
            <v>-12063</v>
          </cell>
        </row>
        <row r="24">
          <cell r="C24">
            <v>4757396</v>
          </cell>
          <cell r="F24">
            <v>-12063</v>
          </cell>
        </row>
        <row r="25">
          <cell r="C25">
            <v>374173327</v>
          </cell>
          <cell r="F25">
            <v>0</v>
          </cell>
        </row>
        <row r="26">
          <cell r="C26">
            <v>34543612</v>
          </cell>
          <cell r="F26">
            <v>0</v>
          </cell>
        </row>
        <row r="27">
          <cell r="C27">
            <v>436170709</v>
          </cell>
          <cell r="F27">
            <v>43918888</v>
          </cell>
        </row>
        <row r="28">
          <cell r="C28">
            <v>1744253</v>
          </cell>
          <cell r="F28">
            <v>-10497051</v>
          </cell>
        </row>
        <row r="29">
          <cell r="C29">
            <v>0</v>
          </cell>
          <cell r="F29">
            <v>0</v>
          </cell>
        </row>
        <row r="30">
          <cell r="C30">
            <v>64341816</v>
          </cell>
          <cell r="F30">
            <v>43918888</v>
          </cell>
        </row>
        <row r="31">
          <cell r="C31">
            <v>498768272</v>
          </cell>
          <cell r="F31">
            <v>-15949271</v>
          </cell>
        </row>
      </sheetData>
      <sheetData sheetId="4" refreshError="1"/>
      <sheetData sheetId="5" refreshError="1">
        <row r="5">
          <cell r="C5">
            <v>0</v>
          </cell>
          <cell r="F5">
            <v>208202528</v>
          </cell>
        </row>
        <row r="6">
          <cell r="C6">
            <v>205742438</v>
          </cell>
          <cell r="F6">
            <v>287000</v>
          </cell>
        </row>
        <row r="7">
          <cell r="C7">
            <v>0</v>
          </cell>
          <cell r="F7">
            <v>8116709</v>
          </cell>
        </row>
        <row r="8">
          <cell r="C8">
            <v>205742438</v>
          </cell>
          <cell r="F8">
            <v>0</v>
          </cell>
        </row>
        <row r="9">
          <cell r="C9">
            <v>0</v>
          </cell>
          <cell r="F9">
            <v>8116709</v>
          </cell>
        </row>
        <row r="10">
          <cell r="C10">
            <v>131545175</v>
          </cell>
          <cell r="F10">
            <v>141674182</v>
          </cell>
        </row>
        <row r="11">
          <cell r="C11">
            <v>337287613</v>
          </cell>
          <cell r="F11">
            <v>94500</v>
          </cell>
        </row>
        <row r="12">
          <cell r="C12">
            <v>160308107</v>
          </cell>
          <cell r="F12">
            <v>16452</v>
          </cell>
        </row>
        <row r="13">
          <cell r="C13">
            <v>497595720</v>
          </cell>
          <cell r="F13">
            <v>141785134</v>
          </cell>
        </row>
        <row r="14">
          <cell r="C14">
            <v>208489528</v>
          </cell>
          <cell r="F14">
            <v>93387113</v>
          </cell>
        </row>
        <row r="15">
          <cell r="C15">
            <v>0</v>
          </cell>
          <cell r="F15">
            <v>48398021</v>
          </cell>
        </row>
        <row r="16">
          <cell r="C16">
            <v>37395950</v>
          </cell>
          <cell r="F16">
            <v>0</v>
          </cell>
        </row>
        <row r="17">
          <cell r="C17">
            <v>171093578</v>
          </cell>
          <cell r="F17">
            <v>0</v>
          </cell>
        </row>
        <row r="18">
          <cell r="C18">
            <v>9290154</v>
          </cell>
          <cell r="F18">
            <v>48398021</v>
          </cell>
        </row>
        <row r="19">
          <cell r="C19">
            <v>9215694</v>
          </cell>
          <cell r="F19">
            <v>19595253</v>
          </cell>
        </row>
        <row r="20">
          <cell r="C20">
            <v>0</v>
          </cell>
          <cell r="F20">
            <v>28802768</v>
          </cell>
        </row>
        <row r="21">
          <cell r="C21">
            <v>0</v>
          </cell>
          <cell r="F21">
            <v>601551</v>
          </cell>
        </row>
        <row r="22">
          <cell r="C22">
            <v>0</v>
          </cell>
          <cell r="F22">
            <v>29404319</v>
          </cell>
        </row>
        <row r="23">
          <cell r="C23">
            <v>74460</v>
          </cell>
          <cell r="F23">
            <v>-34834</v>
          </cell>
        </row>
        <row r="24">
          <cell r="C24">
            <v>0</v>
          </cell>
          <cell r="F24">
            <v>-34834</v>
          </cell>
        </row>
        <row r="25">
          <cell r="C25">
            <v>293450780</v>
          </cell>
          <cell r="F25">
            <v>0</v>
          </cell>
        </row>
        <row r="26">
          <cell r="C26">
            <v>23761208</v>
          </cell>
          <cell r="F26">
            <v>0</v>
          </cell>
        </row>
        <row r="27">
          <cell r="C27">
            <v>326502142</v>
          </cell>
          <cell r="F27">
            <v>29439153</v>
          </cell>
        </row>
        <row r="28">
          <cell r="C28">
            <v>166194035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337287613</v>
          </cell>
          <cell r="F30">
            <v>29439153</v>
          </cell>
        </row>
        <row r="31">
          <cell r="C31">
            <v>497595720</v>
          </cell>
          <cell r="F31">
            <v>-636385</v>
          </cell>
        </row>
      </sheetData>
      <sheetData sheetId="6" refreshError="1"/>
      <sheetData sheetId="7" refreshError="1">
        <row r="5">
          <cell r="C5">
            <v>0</v>
          </cell>
          <cell r="F5">
            <v>613164576</v>
          </cell>
        </row>
        <row r="6">
          <cell r="C6">
            <v>541766919</v>
          </cell>
          <cell r="F6">
            <v>186484833</v>
          </cell>
        </row>
        <row r="7">
          <cell r="C7">
            <v>0</v>
          </cell>
          <cell r="F7">
            <v>98667798</v>
          </cell>
        </row>
        <row r="8">
          <cell r="C8">
            <v>541766919</v>
          </cell>
          <cell r="F8">
            <v>0</v>
          </cell>
        </row>
        <row r="9">
          <cell r="C9">
            <v>0</v>
          </cell>
          <cell r="F9">
            <v>98667798</v>
          </cell>
        </row>
        <row r="10">
          <cell r="C10">
            <v>102896095</v>
          </cell>
          <cell r="F10">
            <v>112933475</v>
          </cell>
        </row>
        <row r="11">
          <cell r="C11">
            <v>644663014</v>
          </cell>
          <cell r="F11">
            <v>3901972</v>
          </cell>
        </row>
        <row r="12">
          <cell r="C12">
            <v>450038381</v>
          </cell>
          <cell r="F12">
            <v>7104526</v>
          </cell>
        </row>
        <row r="13">
          <cell r="C13">
            <v>1094701395</v>
          </cell>
          <cell r="F13">
            <v>123939973</v>
          </cell>
        </row>
        <row r="14">
          <cell r="C14">
            <v>752174244</v>
          </cell>
          <cell r="F14">
            <v>21738054</v>
          </cell>
        </row>
        <row r="15">
          <cell r="C15">
            <v>47475165</v>
          </cell>
          <cell r="F15">
            <v>102201919</v>
          </cell>
        </row>
        <row r="16">
          <cell r="C16">
            <v>127085140</v>
          </cell>
          <cell r="F16">
            <v>0</v>
          </cell>
        </row>
        <row r="17">
          <cell r="C17">
            <v>672564269</v>
          </cell>
          <cell r="F17">
            <v>0</v>
          </cell>
        </row>
        <row r="18">
          <cell r="C18">
            <v>137205198</v>
          </cell>
          <cell r="F18">
            <v>102201919</v>
          </cell>
        </row>
        <row r="19">
          <cell r="C19">
            <v>136908126</v>
          </cell>
          <cell r="F19">
            <v>25948965</v>
          </cell>
        </row>
        <row r="20">
          <cell r="C20">
            <v>0</v>
          </cell>
          <cell r="F20">
            <v>76252954</v>
          </cell>
        </row>
        <row r="21">
          <cell r="C21">
            <v>0</v>
          </cell>
          <cell r="F21">
            <v>1020792</v>
          </cell>
        </row>
        <row r="22">
          <cell r="C22">
            <v>0</v>
          </cell>
          <cell r="F22">
            <v>77273746</v>
          </cell>
        </row>
        <row r="23">
          <cell r="C23">
            <v>297072</v>
          </cell>
          <cell r="F23">
            <v>-17055910</v>
          </cell>
        </row>
        <row r="24">
          <cell r="C24">
            <v>0</v>
          </cell>
          <cell r="F24">
            <v>-17055910</v>
          </cell>
        </row>
        <row r="25">
          <cell r="C25">
            <v>213217572</v>
          </cell>
          <cell r="F25">
            <v>0</v>
          </cell>
        </row>
        <row r="26">
          <cell r="C26">
            <v>71714356</v>
          </cell>
          <cell r="F26">
            <v>0</v>
          </cell>
        </row>
        <row r="27">
          <cell r="C27">
            <v>422137126</v>
          </cell>
          <cell r="F27">
            <v>94329656</v>
          </cell>
        </row>
        <row r="28">
          <cell r="C28">
            <v>-27901255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644663014</v>
          </cell>
          <cell r="F30">
            <v>94329656</v>
          </cell>
        </row>
        <row r="31">
          <cell r="C31">
            <v>1094701395</v>
          </cell>
          <cell r="F31">
            <v>-18076702</v>
          </cell>
        </row>
      </sheetData>
      <sheetData sheetId="8" refreshError="1"/>
      <sheetData sheetId="9" refreshError="1">
        <row r="5">
          <cell r="C5">
            <v>0</v>
          </cell>
          <cell r="F5">
            <v>41934004</v>
          </cell>
        </row>
        <row r="6">
          <cell r="C6">
            <v>61451871</v>
          </cell>
          <cell r="F6">
            <v>889654</v>
          </cell>
        </row>
        <row r="7">
          <cell r="C7">
            <v>395874</v>
          </cell>
          <cell r="F7">
            <v>5152027</v>
          </cell>
        </row>
        <row r="8">
          <cell r="C8">
            <v>61847745</v>
          </cell>
          <cell r="F8">
            <v>0</v>
          </cell>
        </row>
        <row r="9">
          <cell r="C9">
            <v>0</v>
          </cell>
          <cell r="F9">
            <v>5152027</v>
          </cell>
        </row>
        <row r="10">
          <cell r="C10">
            <v>95649000</v>
          </cell>
          <cell r="F10">
            <v>463256773</v>
          </cell>
        </row>
        <row r="11">
          <cell r="C11">
            <v>157496745</v>
          </cell>
          <cell r="F11">
            <v>-773436768</v>
          </cell>
        </row>
        <row r="12">
          <cell r="C12">
            <v>899408545</v>
          </cell>
          <cell r="F12">
            <v>19794</v>
          </cell>
        </row>
        <row r="13">
          <cell r="C13">
            <v>1056905290</v>
          </cell>
          <cell r="F13">
            <v>-310160201</v>
          </cell>
        </row>
        <row r="14">
          <cell r="C14">
            <v>42823208</v>
          </cell>
          <cell r="F14">
            <v>2609098</v>
          </cell>
        </row>
        <row r="15">
          <cell r="C15">
            <v>450</v>
          </cell>
          <cell r="F15">
            <v>-312769299</v>
          </cell>
        </row>
        <row r="16">
          <cell r="C16">
            <v>10265908</v>
          </cell>
          <cell r="F16">
            <v>495</v>
          </cell>
        </row>
        <row r="17">
          <cell r="C17">
            <v>32557750</v>
          </cell>
          <cell r="F17">
            <v>329738845</v>
          </cell>
        </row>
        <row r="18">
          <cell r="C18">
            <v>4956868</v>
          </cell>
          <cell r="F18">
            <v>16969051</v>
          </cell>
        </row>
        <row r="19">
          <cell r="C19">
            <v>4868007</v>
          </cell>
          <cell r="F19">
            <v>2879832</v>
          </cell>
        </row>
        <row r="20">
          <cell r="C20">
            <v>0</v>
          </cell>
          <cell r="F20">
            <v>14089219</v>
          </cell>
        </row>
        <row r="21">
          <cell r="C21">
            <v>0</v>
          </cell>
          <cell r="F21">
            <v>20125476</v>
          </cell>
        </row>
        <row r="22">
          <cell r="C22">
            <v>0</v>
          </cell>
          <cell r="F22">
            <v>34214695</v>
          </cell>
        </row>
        <row r="23">
          <cell r="C23">
            <v>88861</v>
          </cell>
          <cell r="F23">
            <v>-5647</v>
          </cell>
        </row>
        <row r="24">
          <cell r="C24">
            <v>0</v>
          </cell>
          <cell r="F24">
            <v>-5647</v>
          </cell>
        </row>
        <row r="25">
          <cell r="C25">
            <v>994228642</v>
          </cell>
          <cell r="F25">
            <v>0</v>
          </cell>
        </row>
        <row r="26">
          <cell r="C26">
            <v>25162030</v>
          </cell>
          <cell r="F26">
            <v>0</v>
          </cell>
        </row>
        <row r="27">
          <cell r="C27">
            <v>1024347540</v>
          </cell>
          <cell r="F27">
            <v>34220342</v>
          </cell>
        </row>
        <row r="28">
          <cell r="C28">
            <v>124938995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157496745</v>
          </cell>
          <cell r="F30">
            <v>34220342</v>
          </cell>
        </row>
        <row r="31">
          <cell r="C31">
            <v>1056905290</v>
          </cell>
          <cell r="F31">
            <v>-20131123</v>
          </cell>
        </row>
      </sheetData>
      <sheetData sheetId="10" refreshError="1"/>
      <sheetData sheetId="11" refreshError="1">
        <row r="5">
          <cell r="C5">
            <v>151291</v>
          </cell>
          <cell r="F5">
            <v>15579109</v>
          </cell>
        </row>
        <row r="6">
          <cell r="C6">
            <v>21485957</v>
          </cell>
          <cell r="F6">
            <v>8822642</v>
          </cell>
        </row>
        <row r="7">
          <cell r="C7">
            <v>212178</v>
          </cell>
          <cell r="F7">
            <v>128688</v>
          </cell>
        </row>
        <row r="8">
          <cell r="C8">
            <v>21849426</v>
          </cell>
          <cell r="F8">
            <v>0</v>
          </cell>
        </row>
        <row r="9">
          <cell r="C9">
            <v>0</v>
          </cell>
          <cell r="F9">
            <v>128688</v>
          </cell>
        </row>
        <row r="10">
          <cell r="C10">
            <v>0</v>
          </cell>
          <cell r="F10">
            <v>226225871</v>
          </cell>
        </row>
        <row r="11">
          <cell r="C11">
            <v>21849426</v>
          </cell>
          <cell r="F11">
            <v>-765970574</v>
          </cell>
        </row>
        <row r="12">
          <cell r="C12">
            <v>469466516</v>
          </cell>
          <cell r="F12">
            <v>0</v>
          </cell>
        </row>
        <row r="13">
          <cell r="C13">
            <v>491315942</v>
          </cell>
          <cell r="F13">
            <v>-539744703</v>
          </cell>
        </row>
        <row r="14">
          <cell r="C14">
            <v>24401751</v>
          </cell>
          <cell r="F14">
            <v>2579428</v>
          </cell>
        </row>
        <row r="15">
          <cell r="C15">
            <v>0</v>
          </cell>
          <cell r="F15">
            <v>-542324131</v>
          </cell>
        </row>
        <row r="16">
          <cell r="C16">
            <v>8893954</v>
          </cell>
          <cell r="F16">
            <v>0</v>
          </cell>
        </row>
        <row r="17">
          <cell r="C17">
            <v>15507797</v>
          </cell>
          <cell r="F17">
            <v>567769530</v>
          </cell>
        </row>
        <row r="18">
          <cell r="C18">
            <v>164108</v>
          </cell>
          <cell r="F18">
            <v>25445399</v>
          </cell>
        </row>
        <row r="19">
          <cell r="C19">
            <v>131189</v>
          </cell>
          <cell r="F19">
            <v>2354635</v>
          </cell>
        </row>
        <row r="20">
          <cell r="C20">
            <v>0</v>
          </cell>
          <cell r="F20">
            <v>23090764</v>
          </cell>
        </row>
        <row r="21">
          <cell r="C21">
            <v>0</v>
          </cell>
          <cell r="F21">
            <v>-185122</v>
          </cell>
        </row>
        <row r="22">
          <cell r="C22">
            <v>0</v>
          </cell>
          <cell r="F22">
            <v>22905642</v>
          </cell>
        </row>
        <row r="23">
          <cell r="C23">
            <v>32919</v>
          </cell>
          <cell r="F23">
            <v>4309</v>
          </cell>
        </row>
        <row r="24">
          <cell r="C24">
            <v>0</v>
          </cell>
          <cell r="F24">
            <v>4309</v>
          </cell>
        </row>
        <row r="25">
          <cell r="C25">
            <v>468363687</v>
          </cell>
          <cell r="F25">
            <v>0</v>
          </cell>
        </row>
        <row r="26">
          <cell r="C26">
            <v>7280350</v>
          </cell>
          <cell r="F26">
            <v>0</v>
          </cell>
        </row>
        <row r="27">
          <cell r="C27">
            <v>475808145</v>
          </cell>
          <cell r="F27">
            <v>22901333</v>
          </cell>
        </row>
        <row r="28">
          <cell r="C28">
            <v>6341629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21849426</v>
          </cell>
          <cell r="F30">
            <v>22901333</v>
          </cell>
        </row>
        <row r="31">
          <cell r="C31">
            <v>491315942</v>
          </cell>
          <cell r="F31">
            <v>189431</v>
          </cell>
        </row>
      </sheetData>
      <sheetData sheetId="12" refreshError="1"/>
      <sheetData sheetId="13" refreshError="1">
        <row r="5">
          <cell r="C5">
            <v>0</v>
          </cell>
          <cell r="F5">
            <v>60384220</v>
          </cell>
        </row>
        <row r="6">
          <cell r="C6">
            <v>74666258</v>
          </cell>
          <cell r="F6">
            <v>1402882</v>
          </cell>
        </row>
        <row r="7">
          <cell r="C7">
            <v>792409</v>
          </cell>
          <cell r="F7">
            <v>60979945</v>
          </cell>
        </row>
        <row r="8">
          <cell r="C8">
            <v>75458667</v>
          </cell>
          <cell r="F8">
            <v>0</v>
          </cell>
        </row>
        <row r="9">
          <cell r="C9">
            <v>0</v>
          </cell>
          <cell r="F9">
            <v>60979945</v>
          </cell>
        </row>
        <row r="10">
          <cell r="C10">
            <v>76800000</v>
          </cell>
          <cell r="F10">
            <v>698006733</v>
          </cell>
        </row>
        <row r="11">
          <cell r="C11">
            <v>152258667</v>
          </cell>
          <cell r="F11">
            <v>44579</v>
          </cell>
        </row>
        <row r="12">
          <cell r="C12">
            <v>2497021840</v>
          </cell>
          <cell r="F12">
            <v>133904</v>
          </cell>
        </row>
        <row r="13">
          <cell r="C13">
            <v>2649280507</v>
          </cell>
          <cell r="F13">
            <v>698185216</v>
          </cell>
        </row>
        <row r="14">
          <cell r="C14">
            <v>61625472</v>
          </cell>
          <cell r="F14">
            <v>2995465</v>
          </cell>
        </row>
        <row r="15">
          <cell r="C15">
            <v>161630</v>
          </cell>
          <cell r="F15">
            <v>695189751</v>
          </cell>
        </row>
        <row r="16">
          <cell r="C16">
            <v>13679280</v>
          </cell>
          <cell r="F16">
            <v>0</v>
          </cell>
        </row>
        <row r="17">
          <cell r="C17">
            <v>48107822</v>
          </cell>
          <cell r="F17">
            <v>0</v>
          </cell>
        </row>
        <row r="18">
          <cell r="C18">
            <v>52810299</v>
          </cell>
          <cell r="F18">
            <v>695189751</v>
          </cell>
        </row>
        <row r="19">
          <cell r="C19">
            <v>52607964</v>
          </cell>
          <cell r="F19">
            <v>3379061</v>
          </cell>
        </row>
        <row r="20">
          <cell r="C20">
            <v>0</v>
          </cell>
          <cell r="F20">
            <v>691810690</v>
          </cell>
        </row>
        <row r="21">
          <cell r="C21">
            <v>0</v>
          </cell>
          <cell r="F21">
            <v>-237549</v>
          </cell>
        </row>
        <row r="22">
          <cell r="C22">
            <v>0</v>
          </cell>
          <cell r="F22">
            <v>691573141</v>
          </cell>
        </row>
        <row r="23">
          <cell r="C23">
            <v>202335</v>
          </cell>
          <cell r="F23">
            <v>656601199</v>
          </cell>
        </row>
        <row r="24">
          <cell r="C24">
            <v>0</v>
          </cell>
          <cell r="F24">
            <v>656601199</v>
          </cell>
        </row>
        <row r="25">
          <cell r="C25">
            <v>2531031363</v>
          </cell>
          <cell r="F25">
            <v>0</v>
          </cell>
        </row>
        <row r="26">
          <cell r="C26">
            <v>17331023</v>
          </cell>
          <cell r="F26">
            <v>0</v>
          </cell>
        </row>
        <row r="27">
          <cell r="C27">
            <v>2601172685</v>
          </cell>
          <cell r="F27">
            <v>34971942</v>
          </cell>
        </row>
        <row r="28">
          <cell r="C28">
            <v>104150845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152258667</v>
          </cell>
          <cell r="F30">
            <v>34971942</v>
          </cell>
        </row>
        <row r="31">
          <cell r="C31">
            <v>2649280507</v>
          </cell>
          <cell r="F31">
            <v>656838748</v>
          </cell>
        </row>
      </sheetData>
      <sheetData sheetId="14" refreshError="1"/>
      <sheetData sheetId="15" refreshError="1">
        <row r="5">
          <cell r="C5">
            <v>0</v>
          </cell>
          <cell r="F5">
            <v>49624897</v>
          </cell>
        </row>
        <row r="6">
          <cell r="C6">
            <v>63011240</v>
          </cell>
          <cell r="F6">
            <v>11625314</v>
          </cell>
        </row>
        <row r="7">
          <cell r="C7">
            <v>304725</v>
          </cell>
          <cell r="F7">
            <v>4163811</v>
          </cell>
        </row>
        <row r="8">
          <cell r="C8">
            <v>63315965</v>
          </cell>
          <cell r="F8">
            <v>0</v>
          </cell>
        </row>
        <row r="9">
          <cell r="C9">
            <v>0</v>
          </cell>
          <cell r="F9">
            <v>4163811</v>
          </cell>
        </row>
        <row r="10">
          <cell r="C10">
            <v>40416000</v>
          </cell>
          <cell r="F10">
            <v>217991019</v>
          </cell>
        </row>
        <row r="11">
          <cell r="C11">
            <v>103731965</v>
          </cell>
          <cell r="F11">
            <v>564482</v>
          </cell>
        </row>
        <row r="12">
          <cell r="C12">
            <v>366350830</v>
          </cell>
          <cell r="F12">
            <v>48869</v>
          </cell>
        </row>
        <row r="13">
          <cell r="C13">
            <v>470082795</v>
          </cell>
          <cell r="F13">
            <v>218604370</v>
          </cell>
        </row>
        <row r="14">
          <cell r="C14">
            <v>61250211</v>
          </cell>
          <cell r="F14">
            <v>2077652</v>
          </cell>
        </row>
        <row r="15">
          <cell r="C15">
            <v>0</v>
          </cell>
          <cell r="F15">
            <v>216526718</v>
          </cell>
        </row>
        <row r="16">
          <cell r="C16">
            <v>6273298</v>
          </cell>
          <cell r="F16">
            <v>0</v>
          </cell>
        </row>
        <row r="17">
          <cell r="C17">
            <v>54976913</v>
          </cell>
          <cell r="F17">
            <v>0</v>
          </cell>
        </row>
        <row r="18">
          <cell r="C18">
            <v>4302094</v>
          </cell>
          <cell r="F18">
            <v>216526718</v>
          </cell>
        </row>
        <row r="19">
          <cell r="C19">
            <v>4162908</v>
          </cell>
          <cell r="F19">
            <v>2498390</v>
          </cell>
        </row>
        <row r="20">
          <cell r="C20">
            <v>0</v>
          </cell>
          <cell r="F20">
            <v>214028328</v>
          </cell>
        </row>
        <row r="21">
          <cell r="C21">
            <v>0</v>
          </cell>
          <cell r="F21">
            <v>-449171</v>
          </cell>
        </row>
        <row r="22">
          <cell r="C22">
            <v>0</v>
          </cell>
          <cell r="F22">
            <v>213579157</v>
          </cell>
        </row>
        <row r="23">
          <cell r="C23">
            <v>139186</v>
          </cell>
          <cell r="F23">
            <v>196673971</v>
          </cell>
        </row>
        <row r="24">
          <cell r="C24">
            <v>0</v>
          </cell>
          <cell r="F24">
            <v>196673971</v>
          </cell>
        </row>
        <row r="25">
          <cell r="C25">
            <v>392731034</v>
          </cell>
          <cell r="F25">
            <v>0</v>
          </cell>
        </row>
        <row r="26">
          <cell r="C26">
            <v>18072754</v>
          </cell>
          <cell r="F26">
            <v>0</v>
          </cell>
        </row>
        <row r="27">
          <cell r="C27">
            <v>415105882</v>
          </cell>
          <cell r="F27">
            <v>16905186</v>
          </cell>
        </row>
        <row r="28">
          <cell r="C28">
            <v>48755052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103731965</v>
          </cell>
          <cell r="F30">
            <v>16905186</v>
          </cell>
        </row>
        <row r="31">
          <cell r="C31">
            <v>470082795</v>
          </cell>
          <cell r="F31">
            <v>197123142</v>
          </cell>
        </row>
      </sheetData>
      <sheetData sheetId="16" refreshError="1"/>
      <sheetData sheetId="17" refreshError="1">
        <row r="5">
          <cell r="C5">
            <v>1816821</v>
          </cell>
          <cell r="F5">
            <v>244558426</v>
          </cell>
        </row>
        <row r="6">
          <cell r="C6">
            <v>-241003383</v>
          </cell>
          <cell r="F6">
            <v>13972736</v>
          </cell>
        </row>
        <row r="7">
          <cell r="C7">
            <v>0</v>
          </cell>
          <cell r="F7">
            <v>26068146</v>
          </cell>
        </row>
        <row r="8">
          <cell r="C8">
            <v>-239186562</v>
          </cell>
          <cell r="F8">
            <v>0</v>
          </cell>
        </row>
        <row r="9">
          <cell r="C9">
            <v>0</v>
          </cell>
          <cell r="F9">
            <v>26068146</v>
          </cell>
        </row>
        <row r="10">
          <cell r="C10">
            <v>0</v>
          </cell>
          <cell r="F10">
            <v>51795638</v>
          </cell>
        </row>
        <row r="11">
          <cell r="C11">
            <v>-239186562</v>
          </cell>
          <cell r="F11">
            <v>27355</v>
          </cell>
        </row>
        <row r="12">
          <cell r="C12">
            <v>665579469</v>
          </cell>
          <cell r="F12">
            <v>5050857</v>
          </cell>
        </row>
        <row r="13">
          <cell r="C13">
            <v>426392907</v>
          </cell>
          <cell r="F13">
            <v>56873850</v>
          </cell>
        </row>
        <row r="14">
          <cell r="C14">
            <v>258491782</v>
          </cell>
          <cell r="F14">
            <v>18044164</v>
          </cell>
        </row>
        <row r="15">
          <cell r="C15">
            <v>39380</v>
          </cell>
          <cell r="F15">
            <v>38829686</v>
          </cell>
        </row>
        <row r="16">
          <cell r="C16">
            <v>53384079</v>
          </cell>
          <cell r="F16">
            <v>0</v>
          </cell>
        </row>
        <row r="17">
          <cell r="C17">
            <v>205147083</v>
          </cell>
          <cell r="F17">
            <v>0</v>
          </cell>
        </row>
        <row r="18">
          <cell r="C18">
            <v>26182861</v>
          </cell>
          <cell r="F18">
            <v>38829686</v>
          </cell>
        </row>
        <row r="19">
          <cell r="C19">
            <v>25290079</v>
          </cell>
          <cell r="F19">
            <v>11189432</v>
          </cell>
        </row>
        <row r="20">
          <cell r="C20">
            <v>0</v>
          </cell>
          <cell r="F20">
            <v>27640254</v>
          </cell>
        </row>
        <row r="21">
          <cell r="C21">
            <v>0</v>
          </cell>
          <cell r="F21">
            <v>882405</v>
          </cell>
        </row>
        <row r="22">
          <cell r="C22">
            <v>0</v>
          </cell>
          <cell r="F22">
            <v>28522659</v>
          </cell>
        </row>
        <row r="23">
          <cell r="C23">
            <v>892782</v>
          </cell>
          <cell r="F23">
            <v>-32121693</v>
          </cell>
        </row>
        <row r="24">
          <cell r="C24">
            <v>0</v>
          </cell>
          <cell r="F24">
            <v>-32121693</v>
          </cell>
        </row>
        <row r="25">
          <cell r="C25">
            <v>180827198</v>
          </cell>
          <cell r="F25">
            <v>0</v>
          </cell>
        </row>
        <row r="26">
          <cell r="C26">
            <v>14235765</v>
          </cell>
          <cell r="F26">
            <v>0</v>
          </cell>
        </row>
        <row r="27">
          <cell r="C27">
            <v>221245824</v>
          </cell>
          <cell r="F27">
            <v>60660289</v>
          </cell>
        </row>
        <row r="28">
          <cell r="C28">
            <v>-444333645</v>
          </cell>
          <cell r="F28">
            <v>0</v>
          </cell>
        </row>
        <row r="29">
          <cell r="C29">
            <v>0</v>
          </cell>
          <cell r="F29">
            <v>-15937</v>
          </cell>
        </row>
        <row r="30">
          <cell r="C30">
            <v>-239186562</v>
          </cell>
          <cell r="F30">
            <v>60660289</v>
          </cell>
        </row>
        <row r="31">
          <cell r="C31">
            <v>426392907</v>
          </cell>
          <cell r="F31">
            <v>-33020035</v>
          </cell>
        </row>
      </sheetData>
      <sheetData sheetId="18" refreshError="1"/>
      <sheetData sheetId="19" refreshError="1">
        <row r="5">
          <cell r="C5">
            <v>0</v>
          </cell>
          <cell r="F5">
            <v>119767</v>
          </cell>
        </row>
        <row r="6">
          <cell r="C6">
            <v>-744014442</v>
          </cell>
          <cell r="F6">
            <v>152315312</v>
          </cell>
        </row>
        <row r="7">
          <cell r="C7">
            <v>220753</v>
          </cell>
          <cell r="F7">
            <v>140913754</v>
          </cell>
        </row>
        <row r="8">
          <cell r="C8">
            <v>-743793689</v>
          </cell>
          <cell r="F8">
            <v>0</v>
          </cell>
        </row>
        <row r="9">
          <cell r="C9">
            <v>0</v>
          </cell>
          <cell r="F9">
            <v>140913754</v>
          </cell>
        </row>
        <row r="10">
          <cell r="C10">
            <v>75980095</v>
          </cell>
          <cell r="F10">
            <v>97618459</v>
          </cell>
        </row>
        <row r="11">
          <cell r="C11">
            <v>-667813594</v>
          </cell>
          <cell r="F11">
            <v>30558</v>
          </cell>
        </row>
        <row r="12">
          <cell r="C12">
            <v>1290574426</v>
          </cell>
          <cell r="F12">
            <v>15239819</v>
          </cell>
        </row>
        <row r="13">
          <cell r="C13">
            <v>622760832</v>
          </cell>
          <cell r="F13">
            <v>112888836</v>
          </cell>
        </row>
        <row r="14">
          <cell r="C14">
            <v>152435079</v>
          </cell>
          <cell r="F14">
            <v>21584195</v>
          </cell>
        </row>
        <row r="15">
          <cell r="C15">
            <v>0</v>
          </cell>
          <cell r="F15">
            <v>91304641</v>
          </cell>
        </row>
        <row r="16">
          <cell r="C16">
            <v>45277926</v>
          </cell>
          <cell r="F16">
            <v>0</v>
          </cell>
        </row>
        <row r="17">
          <cell r="C17">
            <v>107157153</v>
          </cell>
          <cell r="F17">
            <v>0</v>
          </cell>
        </row>
        <row r="18">
          <cell r="C18">
            <v>150139066</v>
          </cell>
          <cell r="F18">
            <v>91304641</v>
          </cell>
        </row>
        <row r="19">
          <cell r="C19">
            <v>39081399</v>
          </cell>
          <cell r="F19">
            <v>12122321</v>
          </cell>
        </row>
        <row r="20">
          <cell r="C20">
            <v>0</v>
          </cell>
          <cell r="F20">
            <v>79182320</v>
          </cell>
        </row>
        <row r="21">
          <cell r="C21">
            <v>0</v>
          </cell>
          <cell r="F21">
            <v>14024672</v>
          </cell>
        </row>
        <row r="22">
          <cell r="C22">
            <v>0</v>
          </cell>
          <cell r="F22">
            <v>93206992</v>
          </cell>
        </row>
        <row r="23">
          <cell r="C23">
            <v>205588</v>
          </cell>
          <cell r="F23">
            <v>24415014</v>
          </cell>
        </row>
        <row r="24">
          <cell r="C24">
            <v>110852079</v>
          </cell>
          <cell r="F24">
            <v>24415014</v>
          </cell>
        </row>
        <row r="25">
          <cell r="C25">
            <v>333397063</v>
          </cell>
          <cell r="F25">
            <v>0</v>
          </cell>
        </row>
        <row r="26">
          <cell r="C26">
            <v>32067550</v>
          </cell>
          <cell r="F26">
            <v>0</v>
          </cell>
        </row>
        <row r="27">
          <cell r="C27">
            <v>515603679</v>
          </cell>
          <cell r="F27">
            <v>68810123</v>
          </cell>
        </row>
        <row r="28">
          <cell r="C28">
            <v>-774970747</v>
          </cell>
          <cell r="F28">
            <v>0</v>
          </cell>
        </row>
        <row r="29">
          <cell r="C29">
            <v>0</v>
          </cell>
          <cell r="F29">
            <v>-18145</v>
          </cell>
        </row>
        <row r="30">
          <cell r="C30">
            <v>-667813594</v>
          </cell>
          <cell r="F30">
            <v>68810123</v>
          </cell>
        </row>
        <row r="31">
          <cell r="C31">
            <v>622760832</v>
          </cell>
          <cell r="F31">
            <v>10372197</v>
          </cell>
        </row>
      </sheetData>
      <sheetData sheetId="20" refreshError="1"/>
      <sheetData sheetId="21" refreshError="1">
        <row r="5">
          <cell r="C5">
            <v>888359</v>
          </cell>
          <cell r="F5">
            <v>871455056</v>
          </cell>
        </row>
        <row r="6">
          <cell r="C6">
            <v>318926999</v>
          </cell>
          <cell r="F6">
            <v>185497333</v>
          </cell>
        </row>
        <row r="7">
          <cell r="C7">
            <v>3242591</v>
          </cell>
          <cell r="F7">
            <v>61315561</v>
          </cell>
        </row>
        <row r="8">
          <cell r="C8">
            <v>323057949</v>
          </cell>
          <cell r="F8">
            <v>0</v>
          </cell>
        </row>
        <row r="9">
          <cell r="C9">
            <v>22623438</v>
          </cell>
          <cell r="F9">
            <v>61315561</v>
          </cell>
        </row>
        <row r="10">
          <cell r="C10">
            <v>0</v>
          </cell>
          <cell r="F10">
            <v>197482048</v>
          </cell>
        </row>
        <row r="11">
          <cell r="C11">
            <v>345681387</v>
          </cell>
          <cell r="F11">
            <v>4477656</v>
          </cell>
        </row>
        <row r="12">
          <cell r="C12">
            <v>1181842316</v>
          </cell>
          <cell r="F12">
            <v>4440368</v>
          </cell>
        </row>
        <row r="13">
          <cell r="C13">
            <v>1527523703</v>
          </cell>
          <cell r="F13">
            <v>206400072</v>
          </cell>
        </row>
        <row r="14">
          <cell r="C14">
            <v>1056884449</v>
          </cell>
          <cell r="F14">
            <v>20372167</v>
          </cell>
        </row>
        <row r="15">
          <cell r="C15">
            <v>67940</v>
          </cell>
          <cell r="F15">
            <v>186027905</v>
          </cell>
        </row>
        <row r="16">
          <cell r="C16">
            <v>118689863</v>
          </cell>
          <cell r="F16">
            <v>0</v>
          </cell>
        </row>
        <row r="17">
          <cell r="C17">
            <v>938262526</v>
          </cell>
          <cell r="F17">
            <v>0</v>
          </cell>
        </row>
        <row r="18">
          <cell r="C18">
            <v>68337051</v>
          </cell>
          <cell r="F18">
            <v>186027905</v>
          </cell>
        </row>
        <row r="19">
          <cell r="C19">
            <v>31328303</v>
          </cell>
          <cell r="F19">
            <v>29959877</v>
          </cell>
        </row>
        <row r="20">
          <cell r="C20">
            <v>0</v>
          </cell>
          <cell r="F20">
            <v>156068028</v>
          </cell>
        </row>
        <row r="21">
          <cell r="C21">
            <v>0</v>
          </cell>
          <cell r="F21">
            <v>901993</v>
          </cell>
        </row>
        <row r="22">
          <cell r="C22">
            <v>0</v>
          </cell>
          <cell r="F22">
            <v>156970021</v>
          </cell>
        </row>
        <row r="23">
          <cell r="C23">
            <v>37007636</v>
          </cell>
          <cell r="F23">
            <v>21230782</v>
          </cell>
        </row>
        <row r="24">
          <cell r="C24">
            <v>1112</v>
          </cell>
          <cell r="F24">
            <v>21230782</v>
          </cell>
        </row>
        <row r="25">
          <cell r="C25">
            <v>479323790</v>
          </cell>
          <cell r="F25">
            <v>0</v>
          </cell>
        </row>
        <row r="26">
          <cell r="C26">
            <v>41600336</v>
          </cell>
          <cell r="F26">
            <v>0</v>
          </cell>
        </row>
        <row r="27">
          <cell r="C27">
            <v>589261177</v>
          </cell>
          <cell r="F27">
            <v>149307385</v>
          </cell>
        </row>
        <row r="28">
          <cell r="C28">
            <v>-592581139</v>
          </cell>
          <cell r="F28">
            <v>-13568146</v>
          </cell>
        </row>
        <row r="29">
          <cell r="C29">
            <v>0</v>
          </cell>
          <cell r="F29">
            <v>0</v>
          </cell>
        </row>
        <row r="30">
          <cell r="C30">
            <v>345681387</v>
          </cell>
          <cell r="F30">
            <v>149307385</v>
          </cell>
        </row>
        <row r="31">
          <cell r="C31">
            <v>1527523703</v>
          </cell>
          <cell r="F31">
            <v>6760643</v>
          </cell>
        </row>
      </sheetData>
      <sheetData sheetId="22" refreshError="1"/>
      <sheetData sheetId="23" refreshError="1">
        <row r="5">
          <cell r="C5">
            <v>0</v>
          </cell>
          <cell r="F5">
            <v>4138049</v>
          </cell>
        </row>
        <row r="6">
          <cell r="C6">
            <v>-42193460</v>
          </cell>
          <cell r="F6">
            <v>29423</v>
          </cell>
        </row>
        <row r="7">
          <cell r="C7">
            <v>275282</v>
          </cell>
          <cell r="F7">
            <v>325012</v>
          </cell>
        </row>
        <row r="8">
          <cell r="C8">
            <v>-41918178</v>
          </cell>
          <cell r="F8">
            <v>0</v>
          </cell>
        </row>
        <row r="9">
          <cell r="C9">
            <v>0</v>
          </cell>
          <cell r="F9">
            <v>325012</v>
          </cell>
        </row>
        <row r="10">
          <cell r="C10">
            <v>39481000</v>
          </cell>
          <cell r="F10">
            <v>0</v>
          </cell>
        </row>
        <row r="11">
          <cell r="C11">
            <v>-2437178</v>
          </cell>
          <cell r="F11">
            <v>0</v>
          </cell>
        </row>
        <row r="12">
          <cell r="C12">
            <v>15840707</v>
          </cell>
          <cell r="F12">
            <v>86849</v>
          </cell>
        </row>
        <row r="13">
          <cell r="C13">
            <v>13403529</v>
          </cell>
          <cell r="F13">
            <v>86849</v>
          </cell>
        </row>
        <row r="14">
          <cell r="C14">
            <v>4167472</v>
          </cell>
          <cell r="F14">
            <v>1351906</v>
          </cell>
        </row>
        <row r="15">
          <cell r="C15">
            <v>0</v>
          </cell>
          <cell r="F15">
            <v>-1265057</v>
          </cell>
        </row>
        <row r="16">
          <cell r="C16">
            <v>2600053</v>
          </cell>
          <cell r="F16">
            <v>0</v>
          </cell>
        </row>
        <row r="17">
          <cell r="C17">
            <v>1567419</v>
          </cell>
          <cell r="F17">
            <v>0</v>
          </cell>
        </row>
        <row r="18">
          <cell r="C18">
            <v>333420</v>
          </cell>
          <cell r="F18">
            <v>-1265057</v>
          </cell>
        </row>
        <row r="19">
          <cell r="C19">
            <v>329453</v>
          </cell>
          <cell r="F19">
            <v>306739</v>
          </cell>
        </row>
        <row r="20">
          <cell r="C20">
            <v>0</v>
          </cell>
          <cell r="F20">
            <v>-1571796</v>
          </cell>
        </row>
        <row r="21">
          <cell r="C21">
            <v>0</v>
          </cell>
          <cell r="F21">
            <v>-117881</v>
          </cell>
        </row>
        <row r="22">
          <cell r="C22">
            <v>0</v>
          </cell>
          <cell r="F22">
            <v>-1689677</v>
          </cell>
        </row>
        <row r="23">
          <cell r="C23">
            <v>3967</v>
          </cell>
          <cell r="F23">
            <v>-15126392</v>
          </cell>
        </row>
        <row r="24">
          <cell r="C24">
            <v>0</v>
          </cell>
          <cell r="F24">
            <v>-15126392</v>
          </cell>
        </row>
        <row r="25">
          <cell r="C25">
            <v>6851086</v>
          </cell>
          <cell r="F25">
            <v>0</v>
          </cell>
        </row>
        <row r="26">
          <cell r="C26">
            <v>4651604</v>
          </cell>
          <cell r="F26">
            <v>0</v>
          </cell>
        </row>
        <row r="27">
          <cell r="C27">
            <v>11836110</v>
          </cell>
          <cell r="F27">
            <v>13436715</v>
          </cell>
        </row>
        <row r="28">
          <cell r="C28">
            <v>-4004597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-2437178</v>
          </cell>
          <cell r="F30">
            <v>13436715</v>
          </cell>
        </row>
        <row r="31">
          <cell r="C31">
            <v>13403529</v>
          </cell>
          <cell r="F31">
            <v>-15008511</v>
          </cell>
        </row>
      </sheetData>
      <sheetData sheetId="24" refreshError="1"/>
      <sheetData sheetId="25" refreshError="1">
        <row r="5">
          <cell r="C5">
            <v>0</v>
          </cell>
          <cell r="F5">
            <v>41333266</v>
          </cell>
        </row>
        <row r="6">
          <cell r="C6">
            <v>-686139972</v>
          </cell>
          <cell r="F6">
            <v>8646542</v>
          </cell>
        </row>
        <row r="7">
          <cell r="C7">
            <v>0</v>
          </cell>
          <cell r="F7">
            <v>18277776</v>
          </cell>
        </row>
        <row r="8">
          <cell r="C8">
            <v>-686139972</v>
          </cell>
          <cell r="F8">
            <v>0</v>
          </cell>
        </row>
        <row r="9">
          <cell r="C9">
            <v>0</v>
          </cell>
          <cell r="F9">
            <v>18277776</v>
          </cell>
        </row>
        <row r="10">
          <cell r="C10">
            <v>99750000</v>
          </cell>
          <cell r="F10">
            <v>38868785</v>
          </cell>
        </row>
        <row r="11">
          <cell r="C11">
            <v>-586389972</v>
          </cell>
          <cell r="F11">
            <v>31590</v>
          </cell>
        </row>
        <row r="12">
          <cell r="C12">
            <v>745148113</v>
          </cell>
          <cell r="F12">
            <v>844066</v>
          </cell>
        </row>
        <row r="13">
          <cell r="C13">
            <v>158758141</v>
          </cell>
          <cell r="F13">
            <v>39744441</v>
          </cell>
        </row>
        <row r="14">
          <cell r="C14">
            <v>49901308</v>
          </cell>
          <cell r="F14">
            <v>15451816</v>
          </cell>
        </row>
        <row r="15">
          <cell r="C15">
            <v>78500</v>
          </cell>
          <cell r="F15">
            <v>24292625</v>
          </cell>
        </row>
        <row r="16">
          <cell r="C16">
            <v>17931993</v>
          </cell>
          <cell r="F16">
            <v>0</v>
          </cell>
        </row>
        <row r="17">
          <cell r="C17">
            <v>32047815</v>
          </cell>
          <cell r="F17">
            <v>0</v>
          </cell>
        </row>
        <row r="18">
          <cell r="C18">
            <v>25887782</v>
          </cell>
          <cell r="F18">
            <v>24292625</v>
          </cell>
        </row>
        <row r="19">
          <cell r="C19">
            <v>25887782</v>
          </cell>
          <cell r="F19">
            <v>3600473</v>
          </cell>
        </row>
        <row r="20">
          <cell r="C20">
            <v>0</v>
          </cell>
          <cell r="F20">
            <v>20692152</v>
          </cell>
        </row>
        <row r="21">
          <cell r="C21">
            <v>0</v>
          </cell>
          <cell r="F21">
            <v>654017</v>
          </cell>
        </row>
        <row r="22">
          <cell r="C22">
            <v>0</v>
          </cell>
          <cell r="F22">
            <v>21346169</v>
          </cell>
        </row>
        <row r="23">
          <cell r="C23">
            <v>0</v>
          </cell>
          <cell r="F23">
            <v>-36181123</v>
          </cell>
        </row>
        <row r="24">
          <cell r="C24">
            <v>0</v>
          </cell>
          <cell r="F24">
            <v>-36181123</v>
          </cell>
        </row>
        <row r="25">
          <cell r="C25">
            <v>89870490</v>
          </cell>
          <cell r="F25">
            <v>0</v>
          </cell>
        </row>
        <row r="26">
          <cell r="C26">
            <v>10952054</v>
          </cell>
          <cell r="F26">
            <v>0</v>
          </cell>
        </row>
        <row r="27">
          <cell r="C27">
            <v>126710326</v>
          </cell>
          <cell r="F27">
            <v>57527292</v>
          </cell>
        </row>
        <row r="28">
          <cell r="C28">
            <v>-618437787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-586389972</v>
          </cell>
          <cell r="F30">
            <v>57527292</v>
          </cell>
        </row>
        <row r="31">
          <cell r="C31">
            <v>158758141</v>
          </cell>
          <cell r="F31">
            <v>-36835140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شاط1"/>
      <sheetName val="نشاط2"/>
      <sheetName val="نشاط3"/>
      <sheetName val="نشاط 4"/>
      <sheetName val="نشاط5"/>
      <sheetName val="نشاط6"/>
      <sheetName val="مجموع القطاع"/>
    </sheetNames>
    <sheetDataSet>
      <sheetData sheetId="0">
        <row r="5">
          <cell r="C5">
            <v>5487142.5</v>
          </cell>
          <cell r="F5">
            <v>11815993.5</v>
          </cell>
        </row>
        <row r="6">
          <cell r="C6">
            <v>-293685418.5</v>
          </cell>
          <cell r="F6">
            <v>4598467</v>
          </cell>
        </row>
        <row r="7">
          <cell r="C7">
            <v>441838.5</v>
          </cell>
          <cell r="F7">
            <v>13549600.5</v>
          </cell>
        </row>
        <row r="8">
          <cell r="C8">
            <v>-287756437.5</v>
          </cell>
          <cell r="F8">
            <v>1534401.5</v>
          </cell>
        </row>
        <row r="9">
          <cell r="C9">
            <v>0</v>
          </cell>
          <cell r="F9">
            <v>12015199</v>
          </cell>
        </row>
        <row r="10">
          <cell r="C10">
            <v>87954900</v>
          </cell>
          <cell r="F10">
            <v>9418094.5</v>
          </cell>
        </row>
        <row r="11">
          <cell r="C11">
            <v>-199801537.5</v>
          </cell>
          <cell r="F11">
            <v>658</v>
          </cell>
        </row>
        <row r="12">
          <cell r="C12">
            <v>283964270</v>
          </cell>
          <cell r="F12">
            <v>2577299</v>
          </cell>
        </row>
        <row r="13">
          <cell r="C13">
            <v>84162732.5</v>
          </cell>
          <cell r="F13">
            <v>11996051.5</v>
          </cell>
        </row>
        <row r="14">
          <cell r="C14">
            <v>16373215.5</v>
          </cell>
          <cell r="F14">
            <v>13240297.5</v>
          </cell>
        </row>
        <row r="15">
          <cell r="C15">
            <v>41245</v>
          </cell>
          <cell r="F15">
            <v>-1244246</v>
          </cell>
        </row>
        <row r="16">
          <cell r="C16">
            <v>7073438.5</v>
          </cell>
          <cell r="F16">
            <v>0</v>
          </cell>
        </row>
        <row r="17">
          <cell r="C17">
            <v>9341022</v>
          </cell>
          <cell r="F17">
            <v>0</v>
          </cell>
        </row>
        <row r="18">
          <cell r="C18">
            <v>15266237.5</v>
          </cell>
          <cell r="F18">
            <v>-1244246</v>
          </cell>
        </row>
        <row r="19">
          <cell r="C19">
            <v>13275923</v>
          </cell>
          <cell r="F19">
            <v>952918</v>
          </cell>
        </row>
        <row r="20">
          <cell r="C20">
            <v>400282.5</v>
          </cell>
          <cell r="F20">
            <v>-2197164</v>
          </cell>
        </row>
        <row r="21">
          <cell r="C21">
            <v>1055834</v>
          </cell>
          <cell r="F21">
            <v>2488606.5</v>
          </cell>
        </row>
        <row r="22">
          <cell r="C22">
            <v>5093</v>
          </cell>
          <cell r="F22">
            <v>291442.5</v>
          </cell>
        </row>
        <row r="23">
          <cell r="C23">
            <v>528639</v>
          </cell>
          <cell r="F23">
            <v>-64751260</v>
          </cell>
        </row>
        <row r="24">
          <cell r="C24">
            <v>466</v>
          </cell>
          <cell r="F24">
            <v>-64751260</v>
          </cell>
        </row>
        <row r="25">
          <cell r="C25">
            <v>40671351</v>
          </cell>
          <cell r="F25">
            <v>0</v>
          </cell>
        </row>
        <row r="26">
          <cell r="C26">
            <v>15928122</v>
          </cell>
          <cell r="F26">
            <v>0</v>
          </cell>
        </row>
        <row r="27">
          <cell r="C27">
            <v>71865710.5</v>
          </cell>
          <cell r="F27">
            <v>66162256</v>
          </cell>
        </row>
        <row r="28">
          <cell r="C28">
            <v>-212098559.5</v>
          </cell>
          <cell r="F28">
            <v>-501118</v>
          </cell>
        </row>
        <row r="29">
          <cell r="C29">
            <v>2956000</v>
          </cell>
          <cell r="F29">
            <v>-618435</v>
          </cell>
        </row>
        <row r="30">
          <cell r="C30">
            <v>-199801537.5</v>
          </cell>
          <cell r="F30">
            <v>66162256</v>
          </cell>
        </row>
        <row r="31">
          <cell r="C31">
            <v>84162732.5</v>
          </cell>
          <cell r="F31">
            <v>-68359420</v>
          </cell>
        </row>
      </sheetData>
      <sheetData sheetId="1">
        <row r="5">
          <cell r="C5">
            <v>7787458</v>
          </cell>
          <cell r="F5">
            <v>109279526</v>
          </cell>
        </row>
        <row r="6">
          <cell r="C6">
            <v>-778960077</v>
          </cell>
          <cell r="F6">
            <v>16751624</v>
          </cell>
        </row>
        <row r="7">
          <cell r="C7">
            <v>762991</v>
          </cell>
          <cell r="F7">
            <v>57856709</v>
          </cell>
        </row>
        <row r="8">
          <cell r="C8">
            <v>-770409628</v>
          </cell>
          <cell r="F8">
            <v>32872353</v>
          </cell>
        </row>
        <row r="9">
          <cell r="C9">
            <v>0</v>
          </cell>
          <cell r="F9">
            <v>24984356</v>
          </cell>
        </row>
        <row r="10">
          <cell r="C10">
            <v>225181267</v>
          </cell>
          <cell r="F10">
            <v>25176235</v>
          </cell>
        </row>
        <row r="11">
          <cell r="C11">
            <v>-545228361</v>
          </cell>
          <cell r="F11">
            <v>-6041328</v>
          </cell>
        </row>
        <row r="12">
          <cell r="C12">
            <v>796799343</v>
          </cell>
          <cell r="F12">
            <v>13161421</v>
          </cell>
        </row>
        <row r="13">
          <cell r="C13">
            <v>251570982</v>
          </cell>
          <cell r="F13">
            <v>32296328</v>
          </cell>
        </row>
        <row r="14">
          <cell r="C14">
            <v>116429150</v>
          </cell>
          <cell r="F14">
            <v>28184278</v>
          </cell>
        </row>
        <row r="15">
          <cell r="C15">
            <v>9602000</v>
          </cell>
          <cell r="F15">
            <v>4112050</v>
          </cell>
        </row>
        <row r="16">
          <cell r="C16">
            <v>36495921</v>
          </cell>
          <cell r="F16">
            <v>0</v>
          </cell>
        </row>
        <row r="17">
          <cell r="C17">
            <v>89535229</v>
          </cell>
          <cell r="F17">
            <v>0</v>
          </cell>
        </row>
        <row r="18">
          <cell r="C18">
            <v>72988734</v>
          </cell>
          <cell r="F18">
            <v>4112050</v>
          </cell>
        </row>
        <row r="19">
          <cell r="C19">
            <v>34528039</v>
          </cell>
          <cell r="F19">
            <v>9223389</v>
          </cell>
        </row>
        <row r="20">
          <cell r="C20">
            <v>4265631</v>
          </cell>
          <cell r="F20">
            <v>-5111339</v>
          </cell>
        </row>
        <row r="21">
          <cell r="C21">
            <v>32324862</v>
          </cell>
          <cell r="F21">
            <v>3823609</v>
          </cell>
        </row>
        <row r="22">
          <cell r="C22">
            <v>929913</v>
          </cell>
          <cell r="F22">
            <v>-1287730</v>
          </cell>
        </row>
        <row r="23">
          <cell r="C23">
            <v>924377</v>
          </cell>
          <cell r="F23">
            <v>-155221220</v>
          </cell>
        </row>
        <row r="24">
          <cell r="C24">
            <v>15912</v>
          </cell>
          <cell r="F24">
            <v>-155221220</v>
          </cell>
        </row>
        <row r="25">
          <cell r="C25">
            <v>82840625</v>
          </cell>
          <cell r="F25">
            <v>0</v>
          </cell>
        </row>
        <row r="26">
          <cell r="C26">
            <v>4042016</v>
          </cell>
          <cell r="F26">
            <v>0</v>
          </cell>
        </row>
        <row r="27">
          <cell r="C27">
            <v>159871375</v>
          </cell>
          <cell r="F27">
            <v>153787047</v>
          </cell>
        </row>
        <row r="28">
          <cell r="C28">
            <v>-636927968</v>
          </cell>
          <cell r="F28">
            <v>147943</v>
          </cell>
        </row>
        <row r="29">
          <cell r="C29">
            <v>2164378</v>
          </cell>
          <cell r="F29">
            <v>-1500</v>
          </cell>
        </row>
        <row r="30">
          <cell r="C30">
            <v>-545228361</v>
          </cell>
          <cell r="F30">
            <v>153787047</v>
          </cell>
        </row>
        <row r="31">
          <cell r="C31">
            <v>251570982</v>
          </cell>
          <cell r="F31">
            <v>-158898386</v>
          </cell>
        </row>
      </sheetData>
      <sheetData sheetId="2">
        <row r="5">
          <cell r="C5">
            <v>1192477</v>
          </cell>
          <cell r="F5">
            <v>2369421</v>
          </cell>
        </row>
        <row r="6">
          <cell r="C6">
            <v>-219344578</v>
          </cell>
          <cell r="F6">
            <v>4984</v>
          </cell>
        </row>
        <row r="7">
          <cell r="C7">
            <v>15545</v>
          </cell>
          <cell r="F7">
            <v>7188236</v>
          </cell>
        </row>
        <row r="8">
          <cell r="C8">
            <v>-218136556</v>
          </cell>
          <cell r="F8">
            <v>565532</v>
          </cell>
        </row>
        <row r="9">
          <cell r="C9">
            <v>307697</v>
          </cell>
          <cell r="F9">
            <v>6622704</v>
          </cell>
        </row>
        <row r="10">
          <cell r="C10">
            <v>130137276</v>
          </cell>
          <cell r="F10">
            <v>21122</v>
          </cell>
        </row>
        <row r="11">
          <cell r="C11">
            <v>-87691583</v>
          </cell>
          <cell r="F11">
            <v>0</v>
          </cell>
        </row>
        <row r="12">
          <cell r="C12">
            <v>109293673</v>
          </cell>
          <cell r="F12">
            <v>13556</v>
          </cell>
        </row>
        <row r="13">
          <cell r="C13">
            <v>21602090</v>
          </cell>
          <cell r="F13">
            <v>34678</v>
          </cell>
        </row>
        <row r="14">
          <cell r="C14">
            <v>2374405</v>
          </cell>
          <cell r="F14">
            <v>188055</v>
          </cell>
        </row>
        <row r="15">
          <cell r="C15">
            <v>0</v>
          </cell>
          <cell r="F15">
            <v>-153377</v>
          </cell>
        </row>
        <row r="16">
          <cell r="C16">
            <v>673359</v>
          </cell>
          <cell r="F16">
            <v>0</v>
          </cell>
        </row>
        <row r="17">
          <cell r="C17">
            <v>1701046</v>
          </cell>
          <cell r="F17">
            <v>0</v>
          </cell>
        </row>
        <row r="18">
          <cell r="C18">
            <v>7220103</v>
          </cell>
          <cell r="F18">
            <v>-153377</v>
          </cell>
        </row>
        <row r="19">
          <cell r="C19">
            <v>6471183</v>
          </cell>
          <cell r="F19">
            <v>46013</v>
          </cell>
        </row>
        <row r="20">
          <cell r="C20">
            <v>0</v>
          </cell>
          <cell r="F20">
            <v>-199390</v>
          </cell>
        </row>
        <row r="21">
          <cell r="C21">
            <v>563366</v>
          </cell>
          <cell r="F21">
            <v>-639672</v>
          </cell>
        </row>
        <row r="22">
          <cell r="C22">
            <v>2</v>
          </cell>
          <cell r="F22">
            <v>-839062</v>
          </cell>
        </row>
        <row r="23">
          <cell r="C23">
            <v>168170</v>
          </cell>
          <cell r="F23">
            <v>-40384968</v>
          </cell>
        </row>
        <row r="24">
          <cell r="C24">
            <v>17382</v>
          </cell>
          <cell r="F24">
            <v>-40384968</v>
          </cell>
        </row>
        <row r="25">
          <cell r="C25">
            <v>5053648</v>
          </cell>
          <cell r="F25">
            <v>0</v>
          </cell>
        </row>
        <row r="26">
          <cell r="C26">
            <v>7570965</v>
          </cell>
          <cell r="F26">
            <v>0</v>
          </cell>
        </row>
        <row r="27">
          <cell r="C27">
            <v>19844716</v>
          </cell>
          <cell r="F27">
            <v>39612666</v>
          </cell>
        </row>
        <row r="28">
          <cell r="C28">
            <v>-89448957</v>
          </cell>
          <cell r="F28">
            <v>0</v>
          </cell>
        </row>
        <row r="29">
          <cell r="C29">
            <v>56328</v>
          </cell>
          <cell r="F29">
            <v>-66760</v>
          </cell>
        </row>
        <row r="30">
          <cell r="C30">
            <v>-87691583</v>
          </cell>
          <cell r="F30">
            <v>39612666</v>
          </cell>
        </row>
        <row r="31">
          <cell r="C31">
            <v>21602090</v>
          </cell>
          <cell r="F31">
            <v>-39812056</v>
          </cell>
        </row>
      </sheetData>
      <sheetData sheetId="3">
        <row r="5">
          <cell r="C5">
            <v>26666672</v>
          </cell>
          <cell r="F5">
            <v>1031779665</v>
          </cell>
        </row>
        <row r="6">
          <cell r="C6">
            <v>2182347324</v>
          </cell>
          <cell r="F6">
            <v>495717319</v>
          </cell>
        </row>
        <row r="7">
          <cell r="C7">
            <v>10415244</v>
          </cell>
          <cell r="F7">
            <v>795005412</v>
          </cell>
        </row>
        <row r="8">
          <cell r="C8">
            <v>2219429240</v>
          </cell>
          <cell r="F8">
            <v>101158905</v>
          </cell>
        </row>
        <row r="9">
          <cell r="C9">
            <v>1713389</v>
          </cell>
          <cell r="F9">
            <v>693846507</v>
          </cell>
        </row>
        <row r="10">
          <cell r="C10">
            <v>865945322</v>
          </cell>
          <cell r="F10">
            <v>1709025658</v>
          </cell>
        </row>
        <row r="11">
          <cell r="C11">
            <v>3087087951</v>
          </cell>
          <cell r="F11">
            <v>580250683</v>
          </cell>
        </row>
        <row r="12">
          <cell r="C12">
            <v>1361269866</v>
          </cell>
          <cell r="F12">
            <v>29177404</v>
          </cell>
        </row>
        <row r="13">
          <cell r="C13">
            <v>4448357817</v>
          </cell>
          <cell r="F13">
            <v>2318453745</v>
          </cell>
        </row>
        <row r="14">
          <cell r="C14">
            <v>1009522804</v>
          </cell>
          <cell r="F14">
            <v>938734377</v>
          </cell>
        </row>
        <row r="15">
          <cell r="C15">
            <v>118440454</v>
          </cell>
          <cell r="F15">
            <v>1379719368</v>
          </cell>
        </row>
        <row r="16">
          <cell r="C16">
            <v>303571085</v>
          </cell>
          <cell r="F16">
            <v>1151377</v>
          </cell>
        </row>
        <row r="17">
          <cell r="C17">
            <v>824392173</v>
          </cell>
          <cell r="F17">
            <v>19308</v>
          </cell>
        </row>
        <row r="18">
          <cell r="C18">
            <v>844304491</v>
          </cell>
          <cell r="F18">
            <v>1378587299</v>
          </cell>
        </row>
        <row r="19">
          <cell r="C19">
            <v>520723269</v>
          </cell>
          <cell r="F19">
            <v>85341144</v>
          </cell>
        </row>
        <row r="20">
          <cell r="C20">
            <v>20076354</v>
          </cell>
          <cell r="F20">
            <v>1293246155</v>
          </cell>
        </row>
        <row r="21">
          <cell r="C21">
            <v>95189429</v>
          </cell>
          <cell r="F21">
            <v>1879401</v>
          </cell>
        </row>
        <row r="22">
          <cell r="C22">
            <v>6287578</v>
          </cell>
          <cell r="F22">
            <v>1083785263</v>
          </cell>
        </row>
        <row r="23">
          <cell r="C23">
            <v>31048298</v>
          </cell>
          <cell r="F23">
            <v>258478981</v>
          </cell>
        </row>
        <row r="24">
          <cell r="C24">
            <v>170979563</v>
          </cell>
          <cell r="F24">
            <v>138342340</v>
          </cell>
        </row>
        <row r="25">
          <cell r="C25">
            <v>1196330457</v>
          </cell>
          <cell r="F25">
            <v>53513954</v>
          </cell>
        </row>
        <row r="26">
          <cell r="C26">
            <v>591563611</v>
          </cell>
          <cell r="F26">
            <v>66622687</v>
          </cell>
        </row>
        <row r="27">
          <cell r="C27">
            <v>2632198559</v>
          </cell>
          <cell r="F27">
            <v>827482473</v>
          </cell>
        </row>
        <row r="28">
          <cell r="C28">
            <v>1270928693</v>
          </cell>
          <cell r="F28">
            <v>0</v>
          </cell>
        </row>
        <row r="29">
          <cell r="C29">
            <v>6522456</v>
          </cell>
          <cell r="F29">
            <v>-2176191</v>
          </cell>
        </row>
        <row r="30">
          <cell r="C30">
            <v>2101843322</v>
          </cell>
          <cell r="F30">
            <v>894105160</v>
          </cell>
        </row>
        <row r="31">
          <cell r="C31">
            <v>3463113188</v>
          </cell>
          <cell r="F31">
            <v>399140995</v>
          </cell>
        </row>
      </sheetData>
      <sheetData sheetId="4">
        <row r="5">
          <cell r="C5">
            <v>2288128</v>
          </cell>
          <cell r="F5">
            <v>182761504</v>
          </cell>
        </row>
        <row r="6">
          <cell r="C6">
            <v>-306874417</v>
          </cell>
          <cell r="F6">
            <v>8681326</v>
          </cell>
        </row>
        <row r="7">
          <cell r="C7">
            <v>2467193</v>
          </cell>
          <cell r="F7">
            <v>119929288</v>
          </cell>
        </row>
        <row r="8">
          <cell r="C8">
            <v>-302119096</v>
          </cell>
          <cell r="F8">
            <v>47923409</v>
          </cell>
        </row>
        <row r="9">
          <cell r="C9">
            <v>332295</v>
          </cell>
          <cell r="F9">
            <v>72005879</v>
          </cell>
        </row>
        <row r="10">
          <cell r="C10">
            <v>280693608</v>
          </cell>
          <cell r="F10">
            <v>105909621</v>
          </cell>
        </row>
        <row r="11">
          <cell r="C11">
            <v>-21093193</v>
          </cell>
          <cell r="F11">
            <v>7578206</v>
          </cell>
        </row>
        <row r="12">
          <cell r="C12">
            <v>340875492</v>
          </cell>
          <cell r="F12">
            <v>168846</v>
          </cell>
        </row>
        <row r="13">
          <cell r="C13">
            <v>319782299</v>
          </cell>
          <cell r="F13">
            <v>113656673</v>
          </cell>
        </row>
        <row r="14">
          <cell r="C14">
            <v>182139319</v>
          </cell>
          <cell r="F14">
            <v>72556224</v>
          </cell>
        </row>
        <row r="15">
          <cell r="C15">
            <v>9303511</v>
          </cell>
          <cell r="F15">
            <v>41100449</v>
          </cell>
        </row>
        <row r="16">
          <cell r="C16">
            <v>54022661</v>
          </cell>
          <cell r="F16">
            <v>98</v>
          </cell>
        </row>
        <row r="17">
          <cell r="C17">
            <v>137420169</v>
          </cell>
          <cell r="F17">
            <v>0</v>
          </cell>
        </row>
        <row r="18">
          <cell r="C18">
            <v>86938874</v>
          </cell>
          <cell r="F18">
            <v>41100351</v>
          </cell>
        </row>
        <row r="19">
          <cell r="C19">
            <v>65432116</v>
          </cell>
          <cell r="F19">
            <v>10849141</v>
          </cell>
        </row>
        <row r="20">
          <cell r="C20">
            <v>13357244</v>
          </cell>
          <cell r="F20">
            <v>30251210</v>
          </cell>
        </row>
        <row r="21">
          <cell r="C21">
            <v>3785236</v>
          </cell>
          <cell r="F21">
            <v>2348330</v>
          </cell>
        </row>
        <row r="22">
          <cell r="C22">
            <v>1627</v>
          </cell>
          <cell r="F22">
            <v>32599540</v>
          </cell>
        </row>
        <row r="23">
          <cell r="C23">
            <v>1503996</v>
          </cell>
          <cell r="F23">
            <v>-91329149</v>
          </cell>
        </row>
        <row r="24">
          <cell r="C24">
            <v>2858655</v>
          </cell>
          <cell r="F24">
            <v>-91329149</v>
          </cell>
        </row>
        <row r="25">
          <cell r="C25">
            <v>29435329</v>
          </cell>
          <cell r="F25">
            <v>0</v>
          </cell>
        </row>
        <row r="26">
          <cell r="C26">
            <v>65882927</v>
          </cell>
          <cell r="F26">
            <v>0</v>
          </cell>
        </row>
        <row r="27">
          <cell r="C27">
            <v>182257130</v>
          </cell>
          <cell r="F27">
            <v>123487750</v>
          </cell>
        </row>
        <row r="28">
          <cell r="C28">
            <v>-158618362</v>
          </cell>
          <cell r="F28">
            <v>0</v>
          </cell>
        </row>
        <row r="29">
          <cell r="C29">
            <v>105000</v>
          </cell>
          <cell r="F29">
            <v>440939</v>
          </cell>
        </row>
        <row r="30">
          <cell r="C30">
            <v>-21093193</v>
          </cell>
          <cell r="F30">
            <v>123487750</v>
          </cell>
        </row>
        <row r="31">
          <cell r="C31">
            <v>319782299</v>
          </cell>
          <cell r="F31">
            <v>-93236540</v>
          </cell>
        </row>
      </sheetData>
      <sheetData sheetId="5">
        <row r="5">
          <cell r="C5">
            <v>41422657</v>
          </cell>
          <cell r="F5">
            <v>214468839</v>
          </cell>
        </row>
        <row r="6">
          <cell r="C6">
            <v>-822979489</v>
          </cell>
          <cell r="F6">
            <v>46788017</v>
          </cell>
        </row>
        <row r="7">
          <cell r="C7">
            <v>1469266</v>
          </cell>
          <cell r="F7">
            <v>444031249</v>
          </cell>
        </row>
        <row r="8">
          <cell r="C8">
            <v>-780087566</v>
          </cell>
          <cell r="F8">
            <v>131814484</v>
          </cell>
        </row>
        <row r="9">
          <cell r="C9">
            <v>40436</v>
          </cell>
          <cell r="F9">
            <v>312216765</v>
          </cell>
        </row>
        <row r="10">
          <cell r="C10">
            <v>711697422</v>
          </cell>
          <cell r="F10">
            <v>445700480</v>
          </cell>
        </row>
        <row r="11">
          <cell r="C11">
            <v>-68349708</v>
          </cell>
          <cell r="F11">
            <v>-127993</v>
          </cell>
        </row>
        <row r="12">
          <cell r="C12">
            <v>1774826842</v>
          </cell>
          <cell r="F12">
            <v>112809491</v>
          </cell>
        </row>
        <row r="13">
          <cell r="C13">
            <v>1706477134</v>
          </cell>
          <cell r="F13">
            <v>558381978</v>
          </cell>
        </row>
        <row r="14">
          <cell r="C14">
            <v>237142861</v>
          </cell>
          <cell r="F14">
            <v>369522198</v>
          </cell>
        </row>
        <row r="15">
          <cell r="C15">
            <v>24113995</v>
          </cell>
          <cell r="F15">
            <v>188859780</v>
          </cell>
        </row>
        <row r="16">
          <cell r="C16">
            <v>51349418</v>
          </cell>
          <cell r="F16">
            <v>0</v>
          </cell>
        </row>
        <row r="17">
          <cell r="C17">
            <v>209907438</v>
          </cell>
          <cell r="F17">
            <v>0</v>
          </cell>
        </row>
        <row r="18">
          <cell r="C18">
            <v>447220402</v>
          </cell>
          <cell r="F18">
            <v>188859780</v>
          </cell>
        </row>
        <row r="19">
          <cell r="C19">
            <v>222233819</v>
          </cell>
          <cell r="F19">
            <v>13701522</v>
          </cell>
        </row>
        <row r="20">
          <cell r="C20">
            <v>57778147</v>
          </cell>
          <cell r="F20">
            <v>175158258</v>
          </cell>
        </row>
        <row r="21">
          <cell r="C21">
            <v>100571489</v>
          </cell>
          <cell r="F21">
            <v>21115370</v>
          </cell>
        </row>
        <row r="22">
          <cell r="C22">
            <v>1858409</v>
          </cell>
          <cell r="F22">
            <v>196273628</v>
          </cell>
        </row>
        <row r="23">
          <cell r="C23">
            <v>4806043</v>
          </cell>
          <cell r="F23">
            <v>-142574863</v>
          </cell>
        </row>
        <row r="24">
          <cell r="C24">
            <v>59972495</v>
          </cell>
          <cell r="F24">
            <v>-142574863</v>
          </cell>
        </row>
        <row r="25">
          <cell r="C25">
            <v>725989375</v>
          </cell>
          <cell r="F25">
            <v>0</v>
          </cell>
        </row>
        <row r="26">
          <cell r="C26">
            <v>321365459</v>
          </cell>
          <cell r="F26">
            <v>0</v>
          </cell>
        </row>
        <row r="27">
          <cell r="C27">
            <v>1494575236</v>
          </cell>
          <cell r="F27">
            <v>338882651</v>
          </cell>
        </row>
        <row r="28">
          <cell r="C28">
            <v>-280251606</v>
          </cell>
          <cell r="F28">
            <v>0</v>
          </cell>
        </row>
        <row r="29">
          <cell r="C29">
            <v>1994460</v>
          </cell>
          <cell r="F29">
            <v>-34160</v>
          </cell>
        </row>
        <row r="30">
          <cell r="C30">
            <v>-68349708</v>
          </cell>
          <cell r="F30">
            <v>338882651</v>
          </cell>
        </row>
        <row r="31">
          <cell r="C31">
            <v>1706477134</v>
          </cell>
          <cell r="F31">
            <v>-163724393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صناعة السكر"/>
      <sheetName val="ورقة5 (3)"/>
      <sheetName val="شركة الالبان "/>
      <sheetName val="ورقة16"/>
      <sheetName val="البان"/>
      <sheetName val="ورقة23"/>
      <sheetName val="التبغ والسكائر"/>
      <sheetName val="ورقة3"/>
      <sheetName val="نشاط1"/>
      <sheetName val="ورقة20"/>
      <sheetName val="الصناعات الجلدية"/>
      <sheetName val="صناعة القطنية"/>
      <sheetName val="ورقة5 (12)"/>
      <sheetName val="النسيجية الحلة"/>
      <sheetName val="ورقة43"/>
      <sheetName val="واسط"/>
      <sheetName val="ورقة29"/>
      <sheetName val="سجاد اليدوي"/>
      <sheetName val="ورقة عمل"/>
      <sheetName val="الجلدية"/>
      <sheetName val="ورقة1"/>
      <sheetName val="نشاط2"/>
      <sheetName val="ورقة51"/>
      <sheetName val="ورقية"/>
      <sheetName val="ورقة31"/>
      <sheetName val="نشاط4"/>
      <sheetName val="ورقة55"/>
      <sheetName val="الاسمدة الجنوبية"/>
      <sheetName val="ورقة6"/>
      <sheetName val="المنصور"/>
      <sheetName val="ورقة30"/>
      <sheetName val="غاز الشمال"/>
      <sheetName val="ورقة8"/>
      <sheetName val="غاز الجنوب"/>
      <sheetName val="ورقة19"/>
      <sheetName val="مصافي الجنوب"/>
      <sheetName val="ورقة61"/>
      <sheetName val="مصافي الوسط"/>
      <sheetName val="ورقة59"/>
      <sheetName val="الصناعات البتروكيمياوية"/>
      <sheetName val="ورقة10"/>
      <sheetName val="الفرات"/>
      <sheetName val="ورقة44"/>
      <sheetName val="تعبئة الغاز"/>
      <sheetName val="ورقة5 (15)"/>
      <sheetName val="مطاطية"/>
      <sheetName val="ورقة54"/>
      <sheetName val="اطارات النجف"/>
      <sheetName val="ورقة39"/>
      <sheetName val="الصواري"/>
      <sheetName val="ورقة26"/>
      <sheetName val="أدوية "/>
      <sheetName val="ورقة 25"/>
      <sheetName val="شركة ابن سينا"/>
      <sheetName val="ورقة57"/>
      <sheetName val="العزل المائي"/>
      <sheetName val="ورقة9"/>
      <sheetName val="نشاط 5"/>
      <sheetName val="ورقة37"/>
      <sheetName val="الصناعات الانشائية"/>
      <sheetName val="ورقة42"/>
      <sheetName val="السمنت الجنوبية "/>
      <sheetName val="ورقة5"/>
      <sheetName val="نشاط6"/>
      <sheetName val="ورقة45"/>
      <sheetName val="نصر"/>
      <sheetName val="ورقة38"/>
      <sheetName val="الحديد والصلب"/>
      <sheetName val="ورقة17"/>
      <sheetName val="أور للصناعات الهندسية"/>
      <sheetName val="ورقة32"/>
      <sheetName val="الفولاذية"/>
      <sheetName val="ورقة34"/>
      <sheetName val="شركة ديالى"/>
      <sheetName val="ورقة49"/>
      <sheetName val="الكهربائية"/>
      <sheetName val="ورقة21"/>
      <sheetName val="سيارات"/>
      <sheetName val="ورقة15"/>
      <sheetName val="شركة النعمان"/>
      <sheetName val="ورقة56"/>
      <sheetName val="شركة صلاح الدين "/>
      <sheetName val="ورقة12"/>
      <sheetName val="ميكانيكية الاسكندرية (2)"/>
      <sheetName val="ورقة50"/>
      <sheetName val="شركة الفارس"/>
      <sheetName val="ورقة62"/>
      <sheetName val="شركة التحدي"/>
      <sheetName val="ورقة18"/>
      <sheetName val="شركة حمورابي العامة"/>
      <sheetName val="ورقة35"/>
      <sheetName val="نشاط7"/>
      <sheetName val="ورقة4"/>
      <sheetName val="قطاع"/>
      <sheetName val="ورقة53"/>
      <sheetName val="تقرير التواف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1122111</v>
          </cell>
          <cell r="F5">
            <v>5902413</v>
          </cell>
        </row>
        <row r="6">
          <cell r="C6">
            <v>-70155586</v>
          </cell>
          <cell r="F6">
            <v>1327036</v>
          </cell>
        </row>
        <row r="7">
          <cell r="C7">
            <v>195102</v>
          </cell>
          <cell r="F7">
            <v>2727790</v>
          </cell>
        </row>
        <row r="8">
          <cell r="C8">
            <v>-68838373</v>
          </cell>
          <cell r="F8">
            <v>403857</v>
          </cell>
        </row>
        <row r="9">
          <cell r="C9">
            <v>0</v>
          </cell>
          <cell r="F9">
            <v>2323933</v>
          </cell>
        </row>
        <row r="10">
          <cell r="C10">
            <v>0</v>
          </cell>
          <cell r="F10">
            <v>-32579</v>
          </cell>
        </row>
        <row r="11">
          <cell r="C11">
            <v>-68838373</v>
          </cell>
          <cell r="F11">
            <v>658</v>
          </cell>
        </row>
        <row r="12">
          <cell r="C12">
            <v>80973348</v>
          </cell>
          <cell r="F12">
            <v>1266873</v>
          </cell>
        </row>
        <row r="13">
          <cell r="C13">
            <v>12134975</v>
          </cell>
          <cell r="F13">
            <v>1234952</v>
          </cell>
        </row>
        <row r="14">
          <cell r="C14">
            <v>7229449</v>
          </cell>
          <cell r="F14">
            <v>1297389</v>
          </cell>
        </row>
        <row r="15">
          <cell r="C15">
            <v>0</v>
          </cell>
          <cell r="F15">
            <v>-62437</v>
          </cell>
        </row>
        <row r="16">
          <cell r="C16">
            <v>4348733</v>
          </cell>
          <cell r="F16">
            <v>0</v>
          </cell>
        </row>
        <row r="17">
          <cell r="C17">
            <v>2880716</v>
          </cell>
          <cell r="F17">
            <v>0</v>
          </cell>
        </row>
        <row r="18">
          <cell r="C18">
            <v>2393361</v>
          </cell>
          <cell r="F18">
            <v>-62437</v>
          </cell>
        </row>
        <row r="19">
          <cell r="C19">
            <v>1847660</v>
          </cell>
          <cell r="F19">
            <v>477249</v>
          </cell>
        </row>
        <row r="20">
          <cell r="C20">
            <v>60843</v>
          </cell>
          <cell r="F20">
            <v>-539686</v>
          </cell>
        </row>
        <row r="21">
          <cell r="C21">
            <v>31719</v>
          </cell>
          <cell r="F21">
            <v>373693</v>
          </cell>
        </row>
        <row r="22">
          <cell r="C22">
            <v>4981</v>
          </cell>
          <cell r="F22">
            <v>-165993</v>
          </cell>
        </row>
        <row r="23">
          <cell r="C23">
            <v>448158</v>
          </cell>
          <cell r="F23">
            <v>-14882317</v>
          </cell>
        </row>
        <row r="24">
          <cell r="C24">
            <v>0</v>
          </cell>
          <cell r="F24">
            <v>-14882317</v>
          </cell>
        </row>
        <row r="25">
          <cell r="C25">
            <v>2574543</v>
          </cell>
          <cell r="F25">
            <v>0</v>
          </cell>
        </row>
        <row r="26">
          <cell r="C26">
            <v>4286355</v>
          </cell>
          <cell r="F26">
            <v>0</v>
          </cell>
        </row>
        <row r="27">
          <cell r="C27">
            <v>9254259</v>
          </cell>
          <cell r="F27">
            <v>15113416</v>
          </cell>
        </row>
        <row r="28">
          <cell r="C28">
            <v>-71719089</v>
          </cell>
          <cell r="F28">
            <v>0</v>
          </cell>
        </row>
        <row r="29">
          <cell r="C29">
            <v>0</v>
          </cell>
          <cell r="F29">
            <v>-397092</v>
          </cell>
        </row>
        <row r="30">
          <cell r="C30">
            <v>-68838373</v>
          </cell>
          <cell r="F30">
            <v>15113416</v>
          </cell>
        </row>
        <row r="31">
          <cell r="C31">
            <v>12134975</v>
          </cell>
          <cell r="F31">
            <v>-15653102</v>
          </cell>
        </row>
      </sheetData>
      <sheetData sheetId="8" refreshError="1"/>
      <sheetData sheetId="9" refreshError="1">
        <row r="5">
          <cell r="C5">
            <v>5699.5</v>
          </cell>
          <cell r="F5">
            <v>1760868.5</v>
          </cell>
        </row>
        <row r="6">
          <cell r="C6">
            <v>15163139.5</v>
          </cell>
          <cell r="F6">
            <v>375175</v>
          </cell>
        </row>
        <row r="7">
          <cell r="C7">
            <v>13116.5</v>
          </cell>
          <cell r="F7">
            <v>239342.5</v>
          </cell>
        </row>
        <row r="8">
          <cell r="C8">
            <v>15181955.5</v>
          </cell>
          <cell r="F8">
            <v>21692.5</v>
          </cell>
        </row>
        <row r="9">
          <cell r="C9">
            <v>0</v>
          </cell>
          <cell r="F9">
            <v>217650</v>
          </cell>
        </row>
        <row r="10">
          <cell r="C10">
            <v>0</v>
          </cell>
          <cell r="F10">
            <v>1199828.5</v>
          </cell>
        </row>
        <row r="11">
          <cell r="C11">
            <v>15181955.5</v>
          </cell>
          <cell r="F11">
            <v>0</v>
          </cell>
        </row>
        <row r="12">
          <cell r="C12">
            <v>315263</v>
          </cell>
          <cell r="F12">
            <v>0</v>
          </cell>
        </row>
        <row r="13">
          <cell r="C13">
            <v>15497218.5</v>
          </cell>
          <cell r="F13">
            <v>1199828.5</v>
          </cell>
        </row>
        <row r="14">
          <cell r="C14">
            <v>2136043.5</v>
          </cell>
          <cell r="F14">
            <v>296662.5</v>
          </cell>
        </row>
        <row r="15">
          <cell r="C15">
            <v>0</v>
          </cell>
          <cell r="F15">
            <v>903166</v>
          </cell>
        </row>
        <row r="16">
          <cell r="C16">
            <v>71406.5</v>
          </cell>
          <cell r="F16">
            <v>0</v>
          </cell>
        </row>
        <row r="17">
          <cell r="C17">
            <v>2064637</v>
          </cell>
          <cell r="F17">
            <v>0</v>
          </cell>
        </row>
        <row r="18">
          <cell r="C18">
            <v>212412.5</v>
          </cell>
          <cell r="F18">
            <v>903166</v>
          </cell>
        </row>
        <row r="19">
          <cell r="C19">
            <v>18072</v>
          </cell>
          <cell r="F19">
            <v>34836</v>
          </cell>
        </row>
        <row r="20">
          <cell r="C20">
            <v>194340.5</v>
          </cell>
          <cell r="F20">
            <v>868330</v>
          </cell>
        </row>
        <row r="21">
          <cell r="C21">
            <v>0</v>
          </cell>
          <cell r="F21">
            <v>-3158.5</v>
          </cell>
        </row>
        <row r="22">
          <cell r="C22">
            <v>0</v>
          </cell>
          <cell r="F22">
            <v>865171.5</v>
          </cell>
        </row>
        <row r="23">
          <cell r="C23">
            <v>0</v>
          </cell>
          <cell r="F23">
            <v>1327850</v>
          </cell>
        </row>
        <row r="24">
          <cell r="C24">
            <v>0</v>
          </cell>
          <cell r="F24">
            <v>1327850</v>
          </cell>
        </row>
        <row r="25">
          <cell r="C25">
            <v>9250343</v>
          </cell>
          <cell r="F25">
            <v>0</v>
          </cell>
        </row>
        <row r="26">
          <cell r="C26">
            <v>1019826</v>
          </cell>
          <cell r="F26">
            <v>0</v>
          </cell>
        </row>
        <row r="27">
          <cell r="C27">
            <v>10482581.5</v>
          </cell>
          <cell r="F27">
            <v>259783</v>
          </cell>
        </row>
        <row r="28">
          <cell r="C28">
            <v>10167318.5</v>
          </cell>
          <cell r="F28">
            <v>-501118</v>
          </cell>
        </row>
        <row r="29">
          <cell r="C29">
            <v>2950000</v>
          </cell>
          <cell r="F29">
            <v>-221343</v>
          </cell>
        </row>
        <row r="30">
          <cell r="C30">
            <v>15181955.5</v>
          </cell>
          <cell r="F30">
            <v>259783</v>
          </cell>
        </row>
        <row r="31">
          <cell r="C31">
            <v>15497218.5</v>
          </cell>
          <cell r="F31">
            <v>608547</v>
          </cell>
        </row>
      </sheetData>
      <sheetData sheetId="10" refreshError="1"/>
      <sheetData sheetId="11" refreshError="1">
        <row r="5">
          <cell r="C5">
            <v>1052799</v>
          </cell>
          <cell r="F5">
            <v>1003670</v>
          </cell>
        </row>
        <row r="6">
          <cell r="C6">
            <v>-132373235</v>
          </cell>
          <cell r="F6">
            <v>513666</v>
          </cell>
        </row>
        <row r="7">
          <cell r="C7">
            <v>0</v>
          </cell>
          <cell r="F7">
            <v>3333793</v>
          </cell>
        </row>
        <row r="8">
          <cell r="C8">
            <v>-131320436</v>
          </cell>
          <cell r="F8">
            <v>107026</v>
          </cell>
        </row>
        <row r="9">
          <cell r="C9">
            <v>0</v>
          </cell>
          <cell r="F9">
            <v>3226767</v>
          </cell>
        </row>
        <row r="10">
          <cell r="C10">
            <v>87954900</v>
          </cell>
          <cell r="F10">
            <v>7709022</v>
          </cell>
        </row>
        <row r="11">
          <cell r="C11">
            <v>-43365536</v>
          </cell>
          <cell r="F11">
            <v>0</v>
          </cell>
        </row>
        <row r="12">
          <cell r="C12">
            <v>50828757</v>
          </cell>
          <cell r="F12">
            <v>0</v>
          </cell>
        </row>
        <row r="13">
          <cell r="C13">
            <v>7463221</v>
          </cell>
          <cell r="F13">
            <v>7709022</v>
          </cell>
        </row>
        <row r="14">
          <cell r="C14">
            <v>1476166</v>
          </cell>
          <cell r="F14">
            <v>7324302</v>
          </cell>
        </row>
        <row r="15">
          <cell r="C15">
            <v>41170</v>
          </cell>
          <cell r="F15">
            <v>384720</v>
          </cell>
        </row>
        <row r="16">
          <cell r="C16">
            <v>411641</v>
          </cell>
          <cell r="F16">
            <v>0</v>
          </cell>
        </row>
        <row r="17">
          <cell r="C17">
            <v>1105695</v>
          </cell>
          <cell r="F17">
            <v>0</v>
          </cell>
        </row>
        <row r="18">
          <cell r="C18">
            <v>3284338</v>
          </cell>
          <cell r="F18">
            <v>384720</v>
          </cell>
        </row>
        <row r="19">
          <cell r="C19">
            <v>3062599</v>
          </cell>
          <cell r="F19">
            <v>89600</v>
          </cell>
        </row>
        <row r="20">
          <cell r="C20">
            <v>144478</v>
          </cell>
          <cell r="F20">
            <v>295120</v>
          </cell>
        </row>
        <row r="21">
          <cell r="C21">
            <v>23411</v>
          </cell>
          <cell r="F21">
            <v>127048</v>
          </cell>
        </row>
        <row r="22">
          <cell r="C22">
            <v>0</v>
          </cell>
          <cell r="F22">
            <v>422168</v>
          </cell>
        </row>
        <row r="23">
          <cell r="C23">
            <v>53850</v>
          </cell>
          <cell r="F23">
            <v>-29976901</v>
          </cell>
        </row>
        <row r="24">
          <cell r="C24">
            <v>0</v>
          </cell>
          <cell r="F24">
            <v>-29976901</v>
          </cell>
        </row>
        <row r="25">
          <cell r="C25">
            <v>1137956</v>
          </cell>
          <cell r="F25">
            <v>0</v>
          </cell>
        </row>
        <row r="26">
          <cell r="C26">
            <v>1929232</v>
          </cell>
          <cell r="F26">
            <v>0</v>
          </cell>
        </row>
        <row r="27">
          <cell r="C27">
            <v>6351526</v>
          </cell>
          <cell r="F27">
            <v>30399069</v>
          </cell>
        </row>
        <row r="28">
          <cell r="C28">
            <v>-44477231</v>
          </cell>
          <cell r="F28">
            <v>0</v>
          </cell>
        </row>
        <row r="29">
          <cell r="C29">
            <v>6000</v>
          </cell>
          <cell r="F29">
            <v>0</v>
          </cell>
        </row>
        <row r="30">
          <cell r="C30">
            <v>-43365536</v>
          </cell>
          <cell r="F30">
            <v>30399069</v>
          </cell>
        </row>
        <row r="31">
          <cell r="C31">
            <v>7463221</v>
          </cell>
          <cell r="F31">
            <v>-30103949</v>
          </cell>
        </row>
      </sheetData>
      <sheetData sheetId="12" refreshError="1"/>
      <sheetData sheetId="13" refreshError="1">
        <row r="5">
          <cell r="C5">
            <v>3306533</v>
          </cell>
          <cell r="F5">
            <v>3149042</v>
          </cell>
        </row>
        <row r="6">
          <cell r="C6">
            <v>-106319737</v>
          </cell>
          <cell r="F6">
            <v>2382590</v>
          </cell>
        </row>
        <row r="7">
          <cell r="C7">
            <v>233620</v>
          </cell>
          <cell r="F7">
            <v>7248675</v>
          </cell>
        </row>
        <row r="8">
          <cell r="C8">
            <v>-102779584</v>
          </cell>
          <cell r="F8">
            <v>1001826</v>
          </cell>
        </row>
        <row r="9">
          <cell r="C9">
            <v>0</v>
          </cell>
          <cell r="F9">
            <v>6246849</v>
          </cell>
        </row>
        <row r="10">
          <cell r="C10">
            <v>0</v>
          </cell>
          <cell r="F10">
            <v>541823</v>
          </cell>
        </row>
        <row r="11">
          <cell r="C11">
            <v>-102779584</v>
          </cell>
          <cell r="F11">
            <v>0</v>
          </cell>
        </row>
        <row r="12">
          <cell r="C12">
            <v>151846902</v>
          </cell>
          <cell r="F12">
            <v>1310426</v>
          </cell>
        </row>
        <row r="13">
          <cell r="C13">
            <v>49067318</v>
          </cell>
          <cell r="F13">
            <v>1852249</v>
          </cell>
        </row>
        <row r="14">
          <cell r="C14">
            <v>5531557</v>
          </cell>
          <cell r="F14">
            <v>4321944</v>
          </cell>
        </row>
        <row r="15">
          <cell r="C15">
            <v>75</v>
          </cell>
          <cell r="F15">
            <v>-2469695</v>
          </cell>
        </row>
        <row r="16">
          <cell r="C16">
            <v>2241658</v>
          </cell>
          <cell r="F16">
            <v>0</v>
          </cell>
        </row>
        <row r="17">
          <cell r="C17">
            <v>3289974</v>
          </cell>
          <cell r="F17">
            <v>0</v>
          </cell>
        </row>
        <row r="18">
          <cell r="C18">
            <v>9376126</v>
          </cell>
          <cell r="F18">
            <v>-2469695</v>
          </cell>
        </row>
        <row r="19">
          <cell r="C19">
            <v>8347592</v>
          </cell>
          <cell r="F19">
            <v>351233</v>
          </cell>
        </row>
        <row r="20">
          <cell r="C20">
            <v>621</v>
          </cell>
          <cell r="F20">
            <v>-2820928</v>
          </cell>
        </row>
        <row r="21">
          <cell r="C21">
            <v>1000704</v>
          </cell>
          <cell r="F21">
            <v>1991024</v>
          </cell>
        </row>
        <row r="22">
          <cell r="C22">
            <v>112</v>
          </cell>
          <cell r="F22">
            <v>-829904</v>
          </cell>
        </row>
        <row r="23">
          <cell r="C23">
            <v>26631</v>
          </cell>
          <cell r="F23">
            <v>-21219892</v>
          </cell>
        </row>
        <row r="24">
          <cell r="C24">
            <v>466</v>
          </cell>
          <cell r="F24">
            <v>-21219892</v>
          </cell>
        </row>
        <row r="25">
          <cell r="C25">
            <v>27708509</v>
          </cell>
          <cell r="F25">
            <v>0</v>
          </cell>
        </row>
        <row r="26">
          <cell r="C26">
            <v>8692709</v>
          </cell>
          <cell r="F26">
            <v>0</v>
          </cell>
        </row>
        <row r="27">
          <cell r="C27">
            <v>45777344</v>
          </cell>
          <cell r="F27">
            <v>20389988</v>
          </cell>
        </row>
        <row r="28">
          <cell r="C28">
            <v>-106069558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-102779584</v>
          </cell>
          <cell r="F30">
            <v>20389988</v>
          </cell>
        </row>
        <row r="31">
          <cell r="C31">
            <v>49067318</v>
          </cell>
          <cell r="F31">
            <v>-23210916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5">
            <v>2750892</v>
          </cell>
          <cell r="F5">
            <v>21087534</v>
          </cell>
        </row>
        <row r="6">
          <cell r="C6">
            <v>-151124138</v>
          </cell>
          <cell r="F6">
            <v>749553</v>
          </cell>
        </row>
        <row r="7">
          <cell r="C7">
            <v>172168</v>
          </cell>
          <cell r="F7">
            <v>988344</v>
          </cell>
        </row>
        <row r="8">
          <cell r="C8">
            <v>-148201078</v>
          </cell>
          <cell r="F8">
            <v>3083796</v>
          </cell>
        </row>
        <row r="9">
          <cell r="C9">
            <v>0</v>
          </cell>
          <cell r="F9">
            <v>-2095452</v>
          </cell>
        </row>
        <row r="10">
          <cell r="C10">
            <v>0</v>
          </cell>
          <cell r="F10">
            <v>6356250</v>
          </cell>
        </row>
        <row r="11">
          <cell r="C11">
            <v>-148201078</v>
          </cell>
          <cell r="F11">
            <v>219098</v>
          </cell>
        </row>
        <row r="12">
          <cell r="C12">
            <v>226236594</v>
          </cell>
          <cell r="F12">
            <v>77143</v>
          </cell>
        </row>
        <row r="13">
          <cell r="C13">
            <v>78035516</v>
          </cell>
          <cell r="F13">
            <v>6652491</v>
          </cell>
        </row>
        <row r="14">
          <cell r="C14">
            <v>21258595</v>
          </cell>
          <cell r="F14">
            <v>6190971</v>
          </cell>
        </row>
        <row r="15">
          <cell r="C15">
            <v>578492</v>
          </cell>
          <cell r="F15">
            <v>461520</v>
          </cell>
        </row>
        <row r="16">
          <cell r="C16">
            <v>9405548</v>
          </cell>
          <cell r="F16">
            <v>0</v>
          </cell>
        </row>
        <row r="17">
          <cell r="C17">
            <v>12431539</v>
          </cell>
          <cell r="F17">
            <v>0</v>
          </cell>
        </row>
        <row r="18">
          <cell r="C18">
            <v>11193762</v>
          </cell>
          <cell r="F18">
            <v>461520</v>
          </cell>
        </row>
        <row r="19">
          <cell r="C19">
            <v>7359406</v>
          </cell>
          <cell r="F19">
            <v>2035947</v>
          </cell>
        </row>
        <row r="20">
          <cell r="C20">
            <v>295927</v>
          </cell>
          <cell r="F20">
            <v>-1574427</v>
          </cell>
        </row>
        <row r="21">
          <cell r="C21">
            <v>3071932</v>
          </cell>
          <cell r="F21">
            <v>-43119</v>
          </cell>
        </row>
        <row r="22">
          <cell r="C22">
            <v>279076</v>
          </cell>
          <cell r="F22">
            <v>-1617546</v>
          </cell>
        </row>
        <row r="23">
          <cell r="C23">
            <v>187421</v>
          </cell>
          <cell r="F23">
            <v>-26930816</v>
          </cell>
        </row>
        <row r="24">
          <cell r="C24">
            <v>0</v>
          </cell>
          <cell r="F24">
            <v>-26930816</v>
          </cell>
        </row>
        <row r="25">
          <cell r="C25">
            <v>51590734</v>
          </cell>
          <cell r="F25">
            <v>0</v>
          </cell>
        </row>
        <row r="26">
          <cell r="C26">
            <v>821102</v>
          </cell>
          <cell r="F26">
            <v>0</v>
          </cell>
        </row>
        <row r="27">
          <cell r="C27">
            <v>63605598</v>
          </cell>
          <cell r="F27">
            <v>25314770</v>
          </cell>
        </row>
        <row r="28">
          <cell r="C28">
            <v>-162630996</v>
          </cell>
          <cell r="F28">
            <v>0</v>
          </cell>
        </row>
        <row r="29">
          <cell r="C29">
            <v>1998379</v>
          </cell>
          <cell r="F29">
            <v>-1500</v>
          </cell>
        </row>
        <row r="30">
          <cell r="C30">
            <v>-148201078</v>
          </cell>
          <cell r="F30">
            <v>25314770</v>
          </cell>
        </row>
        <row r="31">
          <cell r="C31">
            <v>78035516</v>
          </cell>
          <cell r="F31">
            <v>-26889197</v>
          </cell>
        </row>
      </sheetData>
      <sheetData sheetId="19" refreshError="1"/>
      <sheetData sheetId="20" refreshError="1">
        <row r="5">
          <cell r="C5">
            <v>1508954</v>
          </cell>
          <cell r="F5">
            <v>74524710</v>
          </cell>
        </row>
        <row r="6">
          <cell r="C6">
            <v>-277743836</v>
          </cell>
          <cell r="F6">
            <v>10964412</v>
          </cell>
        </row>
        <row r="7">
          <cell r="C7">
            <v>292278</v>
          </cell>
          <cell r="F7">
            <v>23231625</v>
          </cell>
        </row>
        <row r="8">
          <cell r="C8">
            <v>-275942604</v>
          </cell>
          <cell r="F8">
            <v>8882387</v>
          </cell>
        </row>
        <row r="9">
          <cell r="C9">
            <v>0</v>
          </cell>
          <cell r="F9">
            <v>14349238</v>
          </cell>
        </row>
        <row r="10">
          <cell r="C10">
            <v>21110421</v>
          </cell>
          <cell r="F10">
            <v>11350930</v>
          </cell>
        </row>
        <row r="11">
          <cell r="C11">
            <v>-254832183</v>
          </cell>
          <cell r="F11">
            <v>-251285</v>
          </cell>
        </row>
        <row r="12">
          <cell r="C12">
            <v>362996752</v>
          </cell>
          <cell r="F12">
            <v>4922365</v>
          </cell>
        </row>
        <row r="13">
          <cell r="C13">
            <v>108164569</v>
          </cell>
          <cell r="F13">
            <v>16022010</v>
          </cell>
        </row>
        <row r="14">
          <cell r="C14">
            <v>76465614</v>
          </cell>
          <cell r="F14">
            <v>14482196</v>
          </cell>
        </row>
        <row r="15">
          <cell r="C15">
            <v>9023508</v>
          </cell>
          <cell r="F15">
            <v>1539814</v>
          </cell>
        </row>
        <row r="16">
          <cell r="C16">
            <v>20856686</v>
          </cell>
          <cell r="F16">
            <v>0</v>
          </cell>
        </row>
        <row r="17">
          <cell r="C17">
            <v>64632436</v>
          </cell>
          <cell r="F17">
            <v>0</v>
          </cell>
        </row>
        <row r="18">
          <cell r="C18">
            <v>25145055</v>
          </cell>
          <cell r="F18">
            <v>1539814</v>
          </cell>
        </row>
        <row r="19">
          <cell r="C19">
            <v>14882509</v>
          </cell>
          <cell r="F19">
            <v>6006941</v>
          </cell>
        </row>
        <row r="20">
          <cell r="C20">
            <v>1674846</v>
          </cell>
          <cell r="F20">
            <v>-4467127</v>
          </cell>
        </row>
        <row r="21">
          <cell r="C21">
            <v>8368644</v>
          </cell>
          <cell r="F21">
            <v>607951</v>
          </cell>
        </row>
        <row r="22">
          <cell r="C22">
            <v>122083</v>
          </cell>
          <cell r="F22">
            <v>-3859176</v>
          </cell>
        </row>
        <row r="23">
          <cell r="C23">
            <v>96973</v>
          </cell>
          <cell r="F23">
            <v>-64218110</v>
          </cell>
        </row>
        <row r="24">
          <cell r="C24">
            <v>0</v>
          </cell>
          <cell r="F24">
            <v>-64218110</v>
          </cell>
        </row>
        <row r="25">
          <cell r="C25">
            <v>17837103</v>
          </cell>
          <cell r="F25">
            <v>0</v>
          </cell>
        </row>
        <row r="26">
          <cell r="C26">
            <v>549975</v>
          </cell>
          <cell r="F26">
            <v>0</v>
          </cell>
        </row>
        <row r="27">
          <cell r="C27">
            <v>43532133</v>
          </cell>
          <cell r="F27">
            <v>60229207</v>
          </cell>
        </row>
        <row r="28">
          <cell r="C28">
            <v>-319464619</v>
          </cell>
          <cell r="F28">
            <v>129727</v>
          </cell>
        </row>
        <row r="29">
          <cell r="C29">
            <v>0</v>
          </cell>
          <cell r="F29">
            <v>0</v>
          </cell>
        </row>
        <row r="30">
          <cell r="C30">
            <v>-254832183</v>
          </cell>
          <cell r="F30">
            <v>60229207</v>
          </cell>
        </row>
        <row r="31">
          <cell r="C31">
            <v>108164569</v>
          </cell>
          <cell r="F31">
            <v>-64696334</v>
          </cell>
        </row>
      </sheetData>
      <sheetData sheetId="21" refreshError="1"/>
      <sheetData sheetId="22" refreshError="1">
        <row r="5">
          <cell r="C5">
            <v>1500000</v>
          </cell>
          <cell r="F5">
            <v>7066684</v>
          </cell>
        </row>
        <row r="6">
          <cell r="C6">
            <v>-181231038</v>
          </cell>
          <cell r="F6">
            <v>4783401</v>
          </cell>
        </row>
        <row r="7">
          <cell r="C7">
            <v>130612</v>
          </cell>
          <cell r="F7">
            <v>11938526</v>
          </cell>
        </row>
        <row r="8">
          <cell r="C8">
            <v>-179600426</v>
          </cell>
          <cell r="F8">
            <v>5793313</v>
          </cell>
        </row>
        <row r="9">
          <cell r="C9">
            <v>0</v>
          </cell>
          <cell r="F9">
            <v>6145213</v>
          </cell>
        </row>
        <row r="10">
          <cell r="C10">
            <v>107966188</v>
          </cell>
          <cell r="F10">
            <v>3856017</v>
          </cell>
        </row>
        <row r="11">
          <cell r="C11">
            <v>-71634238</v>
          </cell>
          <cell r="F11">
            <v>26924</v>
          </cell>
        </row>
        <row r="12">
          <cell r="C12">
            <v>99380384</v>
          </cell>
          <cell r="F12">
            <v>682922</v>
          </cell>
        </row>
        <row r="13">
          <cell r="C13">
            <v>27746146</v>
          </cell>
          <cell r="F13">
            <v>4565863</v>
          </cell>
        </row>
        <row r="14">
          <cell r="C14">
            <v>11850085</v>
          </cell>
          <cell r="F14">
            <v>5245540</v>
          </cell>
        </row>
        <row r="15">
          <cell r="C15">
            <v>0</v>
          </cell>
          <cell r="F15">
            <v>-679677</v>
          </cell>
        </row>
        <row r="16">
          <cell r="C16">
            <v>2809436</v>
          </cell>
          <cell r="F16">
            <v>0</v>
          </cell>
        </row>
        <row r="17">
          <cell r="C17">
            <v>9040649</v>
          </cell>
          <cell r="F17">
            <v>0</v>
          </cell>
        </row>
        <row r="18">
          <cell r="C18">
            <v>13401225</v>
          </cell>
          <cell r="F18">
            <v>-679677</v>
          </cell>
        </row>
        <row r="19">
          <cell r="C19">
            <v>6204468</v>
          </cell>
          <cell r="F19">
            <v>585804</v>
          </cell>
        </row>
        <row r="20">
          <cell r="C20">
            <v>870354</v>
          </cell>
          <cell r="F20">
            <v>-1265481</v>
          </cell>
        </row>
        <row r="21">
          <cell r="C21">
            <v>5871213</v>
          </cell>
          <cell r="F21">
            <v>3084346</v>
          </cell>
        </row>
        <row r="22">
          <cell r="C22">
            <v>5618</v>
          </cell>
          <cell r="F22">
            <v>1818865</v>
          </cell>
        </row>
        <row r="23">
          <cell r="C23">
            <v>449572</v>
          </cell>
          <cell r="F23">
            <v>-31760527</v>
          </cell>
        </row>
        <row r="24">
          <cell r="C24">
            <v>0</v>
          </cell>
          <cell r="F24">
            <v>-31760527</v>
          </cell>
        </row>
        <row r="25">
          <cell r="C25">
            <v>1458491</v>
          </cell>
          <cell r="F25">
            <v>0</v>
          </cell>
        </row>
        <row r="26">
          <cell r="C26">
            <v>3845781</v>
          </cell>
          <cell r="F26">
            <v>0</v>
          </cell>
        </row>
        <row r="27">
          <cell r="C27">
            <v>18705497</v>
          </cell>
          <cell r="F27">
            <v>33579392</v>
          </cell>
        </row>
        <row r="28">
          <cell r="C28">
            <v>-80674887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-71634238</v>
          </cell>
          <cell r="F30">
            <v>33579392</v>
          </cell>
        </row>
        <row r="31">
          <cell r="C31">
            <v>27746146</v>
          </cell>
          <cell r="F31">
            <v>-34844873</v>
          </cell>
        </row>
      </sheetData>
      <sheetData sheetId="23" refreshError="1"/>
      <sheetData sheetId="24" refreshError="1">
        <row r="5">
          <cell r="C5">
            <v>507612</v>
          </cell>
          <cell r="F5">
            <v>1034486</v>
          </cell>
        </row>
        <row r="6">
          <cell r="C6">
            <v>-23048389</v>
          </cell>
          <cell r="F6">
            <v>20383</v>
          </cell>
        </row>
        <row r="7">
          <cell r="C7">
            <v>40979</v>
          </cell>
          <cell r="F7">
            <v>3693646</v>
          </cell>
        </row>
        <row r="8">
          <cell r="C8">
            <v>-22499798</v>
          </cell>
          <cell r="F8">
            <v>3335587</v>
          </cell>
        </row>
        <row r="9">
          <cell r="C9">
            <v>0</v>
          </cell>
          <cell r="F9">
            <v>358059</v>
          </cell>
        </row>
        <row r="10">
          <cell r="C10">
            <v>0</v>
          </cell>
          <cell r="F10">
            <v>315103</v>
          </cell>
        </row>
        <row r="11">
          <cell r="C11">
            <v>-22499798</v>
          </cell>
          <cell r="F11">
            <v>20658</v>
          </cell>
        </row>
        <row r="12">
          <cell r="C12">
            <v>28827180</v>
          </cell>
          <cell r="F12">
            <v>937</v>
          </cell>
        </row>
        <row r="13">
          <cell r="C13">
            <v>6327382</v>
          </cell>
          <cell r="F13">
            <v>336698</v>
          </cell>
        </row>
        <row r="14">
          <cell r="C14">
            <v>1054869</v>
          </cell>
          <cell r="F14">
            <v>333062</v>
          </cell>
        </row>
        <row r="15">
          <cell r="C15">
            <v>0</v>
          </cell>
          <cell r="F15">
            <v>3636</v>
          </cell>
        </row>
        <row r="16">
          <cell r="C16">
            <v>547411</v>
          </cell>
          <cell r="F16">
            <v>0</v>
          </cell>
        </row>
        <row r="17">
          <cell r="C17">
            <v>507458</v>
          </cell>
          <cell r="F17">
            <v>0</v>
          </cell>
        </row>
        <row r="18">
          <cell r="C18">
            <v>3701943</v>
          </cell>
          <cell r="F18">
            <v>3636</v>
          </cell>
        </row>
        <row r="19">
          <cell r="C19">
            <v>343412</v>
          </cell>
          <cell r="F19">
            <v>83993</v>
          </cell>
        </row>
        <row r="20">
          <cell r="C20">
            <v>153586</v>
          </cell>
          <cell r="F20">
            <v>-80357</v>
          </cell>
        </row>
        <row r="21">
          <cell r="C21">
            <v>3150781</v>
          </cell>
          <cell r="F21">
            <v>36878</v>
          </cell>
        </row>
        <row r="22">
          <cell r="C22">
            <v>0</v>
          </cell>
          <cell r="F22">
            <v>-43479</v>
          </cell>
        </row>
        <row r="23">
          <cell r="C23">
            <v>54164</v>
          </cell>
          <cell r="F23">
            <v>-5310432</v>
          </cell>
        </row>
        <row r="24">
          <cell r="C24">
            <v>0</v>
          </cell>
          <cell r="F24">
            <v>-5310432</v>
          </cell>
        </row>
        <row r="25">
          <cell r="C25">
            <v>607176</v>
          </cell>
          <cell r="F25">
            <v>0</v>
          </cell>
        </row>
        <row r="26">
          <cell r="C26">
            <v>1510805</v>
          </cell>
          <cell r="F26">
            <v>0</v>
          </cell>
        </row>
        <row r="27">
          <cell r="C27">
            <v>5819924</v>
          </cell>
          <cell r="F27">
            <v>5266953</v>
          </cell>
        </row>
        <row r="28">
          <cell r="C28">
            <v>-23007256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-22499798</v>
          </cell>
          <cell r="F30">
            <v>5266953</v>
          </cell>
        </row>
        <row r="31">
          <cell r="C31">
            <v>6327382</v>
          </cell>
          <cell r="F31">
            <v>-5347310</v>
          </cell>
        </row>
      </sheetData>
      <sheetData sheetId="25" refreshError="1"/>
      <sheetData sheetId="26" refreshError="1">
        <row r="5">
          <cell r="C5">
            <v>1520000</v>
          </cell>
          <cell r="F5">
            <v>5566112</v>
          </cell>
        </row>
        <row r="6">
          <cell r="C6">
            <v>-145812676</v>
          </cell>
          <cell r="F6">
            <v>233875</v>
          </cell>
        </row>
        <row r="7">
          <cell r="C7">
            <v>126954</v>
          </cell>
          <cell r="F7">
            <v>18004568</v>
          </cell>
        </row>
        <row r="8">
          <cell r="C8">
            <v>-144165722</v>
          </cell>
          <cell r="F8">
            <v>11777270</v>
          </cell>
        </row>
        <row r="9">
          <cell r="C9">
            <v>0</v>
          </cell>
          <cell r="F9">
            <v>6227298</v>
          </cell>
        </row>
        <row r="10">
          <cell r="C10">
            <v>96104658</v>
          </cell>
          <cell r="F10">
            <v>3297935</v>
          </cell>
        </row>
        <row r="11">
          <cell r="C11">
            <v>-48061064</v>
          </cell>
          <cell r="F11">
            <v>-6056723</v>
          </cell>
        </row>
        <row r="12">
          <cell r="C12">
            <v>79358433</v>
          </cell>
          <cell r="F12">
            <v>7478054</v>
          </cell>
        </row>
        <row r="13">
          <cell r="C13">
            <v>31297369</v>
          </cell>
          <cell r="F13">
            <v>4719266</v>
          </cell>
        </row>
        <row r="14">
          <cell r="C14">
            <v>5799987</v>
          </cell>
          <cell r="F14">
            <v>1932509</v>
          </cell>
        </row>
        <row r="15">
          <cell r="C15">
            <v>0</v>
          </cell>
          <cell r="F15">
            <v>2786757</v>
          </cell>
        </row>
        <row r="16">
          <cell r="C16">
            <v>2876840</v>
          </cell>
          <cell r="F16">
            <v>0</v>
          </cell>
        </row>
        <row r="17">
          <cell r="C17">
            <v>2923147</v>
          </cell>
          <cell r="F17">
            <v>0</v>
          </cell>
        </row>
        <row r="18">
          <cell r="C18">
            <v>19546749</v>
          </cell>
          <cell r="F18">
            <v>2786757</v>
          </cell>
        </row>
        <row r="19">
          <cell r="C19">
            <v>5738244</v>
          </cell>
          <cell r="F19">
            <v>510704</v>
          </cell>
        </row>
        <row r="20">
          <cell r="C20">
            <v>1270918</v>
          </cell>
          <cell r="F20">
            <v>2276053</v>
          </cell>
        </row>
        <row r="21">
          <cell r="C21">
            <v>11862292</v>
          </cell>
          <cell r="F21">
            <v>137553</v>
          </cell>
        </row>
        <row r="22">
          <cell r="C22">
            <v>523136</v>
          </cell>
          <cell r="F22">
            <v>2413606</v>
          </cell>
        </row>
        <row r="23">
          <cell r="C23">
            <v>136247</v>
          </cell>
          <cell r="F23">
            <v>-27001335</v>
          </cell>
        </row>
        <row r="24">
          <cell r="C24">
            <v>15912</v>
          </cell>
          <cell r="F24">
            <v>-27001335</v>
          </cell>
        </row>
        <row r="25">
          <cell r="C25">
            <v>11347121</v>
          </cell>
          <cell r="F25">
            <v>0</v>
          </cell>
        </row>
        <row r="26">
          <cell r="C26">
            <v>-2685647</v>
          </cell>
          <cell r="F26">
            <v>0</v>
          </cell>
        </row>
        <row r="27">
          <cell r="C27">
            <v>28208223</v>
          </cell>
          <cell r="F27">
            <v>29396725</v>
          </cell>
        </row>
        <row r="28">
          <cell r="C28">
            <v>-51150210</v>
          </cell>
          <cell r="F28">
            <v>18216</v>
          </cell>
        </row>
        <row r="29">
          <cell r="C29">
            <v>165999</v>
          </cell>
          <cell r="F29">
            <v>0</v>
          </cell>
        </row>
        <row r="30">
          <cell r="C30">
            <v>-48061064</v>
          </cell>
          <cell r="F30">
            <v>29396725</v>
          </cell>
        </row>
        <row r="31">
          <cell r="C31">
            <v>31297369</v>
          </cell>
          <cell r="F31">
            <v>-27120672</v>
          </cell>
        </row>
      </sheetData>
      <sheetData sheetId="27" refreshError="1"/>
      <sheetData sheetId="28" refreshError="1"/>
      <sheetData sheetId="29" refreshError="1"/>
      <sheetData sheetId="30" refreshError="1">
        <row r="5">
          <cell r="C5">
            <v>1192477</v>
          </cell>
          <cell r="F5">
            <v>2369421</v>
          </cell>
        </row>
        <row r="6">
          <cell r="C6">
            <v>-219344578</v>
          </cell>
          <cell r="F6">
            <v>4984</v>
          </cell>
        </row>
        <row r="7">
          <cell r="C7">
            <v>15545</v>
          </cell>
          <cell r="F7">
            <v>7188236</v>
          </cell>
        </row>
        <row r="8">
          <cell r="C8">
            <v>-218136556</v>
          </cell>
          <cell r="F8">
            <v>565532</v>
          </cell>
        </row>
        <row r="9">
          <cell r="C9">
            <v>307697</v>
          </cell>
          <cell r="F9">
            <v>6622704</v>
          </cell>
        </row>
        <row r="10">
          <cell r="C10">
            <v>130137276</v>
          </cell>
          <cell r="F10">
            <v>21122</v>
          </cell>
        </row>
        <row r="11">
          <cell r="C11">
            <v>-87691583</v>
          </cell>
          <cell r="F11">
            <v>0</v>
          </cell>
        </row>
        <row r="12">
          <cell r="C12">
            <v>109293673</v>
          </cell>
          <cell r="F12">
            <v>13556</v>
          </cell>
        </row>
        <row r="13">
          <cell r="C13">
            <v>21602090</v>
          </cell>
          <cell r="F13">
            <v>34678</v>
          </cell>
        </row>
        <row r="14">
          <cell r="C14">
            <v>2374405</v>
          </cell>
          <cell r="F14">
            <v>188055</v>
          </cell>
        </row>
        <row r="15">
          <cell r="C15">
            <v>0</v>
          </cell>
          <cell r="F15">
            <v>-153377</v>
          </cell>
        </row>
        <row r="16">
          <cell r="C16">
            <v>673359</v>
          </cell>
          <cell r="F16">
            <v>0</v>
          </cell>
        </row>
        <row r="17">
          <cell r="C17">
            <v>1701046</v>
          </cell>
          <cell r="F17">
            <v>0</v>
          </cell>
        </row>
        <row r="18">
          <cell r="C18">
            <v>7220103</v>
          </cell>
          <cell r="F18">
            <v>-153377</v>
          </cell>
        </row>
        <row r="19">
          <cell r="C19">
            <v>6471183</v>
          </cell>
          <cell r="F19">
            <v>46013</v>
          </cell>
        </row>
        <row r="20">
          <cell r="C20">
            <v>0</v>
          </cell>
          <cell r="F20">
            <v>-199390</v>
          </cell>
        </row>
        <row r="21">
          <cell r="C21">
            <v>563366</v>
          </cell>
          <cell r="F21">
            <v>-639672</v>
          </cell>
        </row>
        <row r="22">
          <cell r="C22">
            <v>2</v>
          </cell>
          <cell r="F22">
            <v>-839062</v>
          </cell>
        </row>
        <row r="23">
          <cell r="C23">
            <v>168170</v>
          </cell>
          <cell r="F23">
            <v>-40384968</v>
          </cell>
        </row>
        <row r="24">
          <cell r="C24">
            <v>17382</v>
          </cell>
          <cell r="F24">
            <v>-40384968</v>
          </cell>
        </row>
        <row r="25">
          <cell r="C25">
            <v>5053648</v>
          </cell>
          <cell r="F25">
            <v>0</v>
          </cell>
        </row>
        <row r="26">
          <cell r="C26">
            <v>7570965</v>
          </cell>
          <cell r="F26">
            <v>0</v>
          </cell>
        </row>
        <row r="27">
          <cell r="C27">
            <v>19844716</v>
          </cell>
          <cell r="F27">
            <v>39612666</v>
          </cell>
        </row>
        <row r="28">
          <cell r="C28">
            <v>-89448957</v>
          </cell>
          <cell r="F28">
            <v>0</v>
          </cell>
        </row>
        <row r="29">
          <cell r="C29">
            <v>56328</v>
          </cell>
          <cell r="F29">
            <v>-66760</v>
          </cell>
        </row>
        <row r="30">
          <cell r="C30">
            <v>-87691583</v>
          </cell>
          <cell r="F30">
            <v>39612666</v>
          </cell>
        </row>
        <row r="31">
          <cell r="C31">
            <v>21602090</v>
          </cell>
          <cell r="F31">
            <v>-39812056</v>
          </cell>
        </row>
      </sheetData>
      <sheetData sheetId="31" refreshError="1"/>
      <sheetData sheetId="32" refreshError="1"/>
      <sheetData sheetId="33" refreshError="1"/>
      <sheetData sheetId="34" refreshError="1">
        <row r="5">
          <cell r="C5">
            <v>820364</v>
          </cell>
          <cell r="F5">
            <v>76851972</v>
          </cell>
        </row>
        <row r="6">
          <cell r="C6">
            <v>155744081</v>
          </cell>
          <cell r="F6">
            <v>4912622</v>
          </cell>
        </row>
        <row r="7">
          <cell r="C7">
            <v>482871</v>
          </cell>
          <cell r="F7">
            <v>31926165</v>
          </cell>
        </row>
        <row r="8">
          <cell r="C8">
            <v>157047316</v>
          </cell>
          <cell r="F8">
            <v>592253</v>
          </cell>
        </row>
        <row r="9">
          <cell r="C9">
            <v>0</v>
          </cell>
          <cell r="F9">
            <v>31333912</v>
          </cell>
        </row>
        <row r="10">
          <cell r="C10">
            <v>0</v>
          </cell>
          <cell r="F10">
            <v>105384531</v>
          </cell>
        </row>
        <row r="11">
          <cell r="C11">
            <v>157047316</v>
          </cell>
          <cell r="F11">
            <v>0</v>
          </cell>
        </row>
        <row r="12">
          <cell r="C12">
            <v>44832345</v>
          </cell>
          <cell r="F12">
            <v>104153</v>
          </cell>
        </row>
        <row r="13">
          <cell r="C13">
            <v>201879661</v>
          </cell>
          <cell r="F13">
            <v>105488684</v>
          </cell>
        </row>
        <row r="14">
          <cell r="C14">
            <v>80416606</v>
          </cell>
          <cell r="F14">
            <v>27982850</v>
          </cell>
        </row>
        <row r="15">
          <cell r="C15">
            <v>1347988</v>
          </cell>
          <cell r="F15">
            <v>77505834</v>
          </cell>
        </row>
        <row r="16">
          <cell r="C16">
            <v>24221351</v>
          </cell>
          <cell r="F16">
            <v>0</v>
          </cell>
        </row>
        <row r="17">
          <cell r="C17">
            <v>57543243</v>
          </cell>
          <cell r="F17">
            <v>0</v>
          </cell>
        </row>
        <row r="18">
          <cell r="C18">
            <v>36565731</v>
          </cell>
          <cell r="F18">
            <v>77505834</v>
          </cell>
        </row>
        <row r="19">
          <cell r="C19">
            <v>25998112</v>
          </cell>
          <cell r="F19">
            <v>7679356</v>
          </cell>
        </row>
        <row r="20">
          <cell r="C20">
            <v>0</v>
          </cell>
          <cell r="F20">
            <v>69826478</v>
          </cell>
        </row>
        <row r="21">
          <cell r="C21">
            <v>3891086</v>
          </cell>
          <cell r="F21">
            <v>423179</v>
          </cell>
        </row>
        <row r="22">
          <cell r="C22">
            <v>0</v>
          </cell>
          <cell r="F22">
            <v>70249657</v>
          </cell>
        </row>
        <row r="23">
          <cell r="C23">
            <v>3683564</v>
          </cell>
          <cell r="F23">
            <v>11769964</v>
          </cell>
        </row>
        <row r="24">
          <cell r="C24">
            <v>2992969</v>
          </cell>
          <cell r="F24">
            <v>5141094</v>
          </cell>
        </row>
        <row r="25">
          <cell r="C25">
            <v>24417896</v>
          </cell>
          <cell r="F25">
            <v>2942491</v>
          </cell>
        </row>
        <row r="26">
          <cell r="C26">
            <v>82894651</v>
          </cell>
          <cell r="F26">
            <v>3686379</v>
          </cell>
        </row>
        <row r="27">
          <cell r="C27">
            <v>143878278</v>
          </cell>
          <cell r="F27">
            <v>58504894</v>
          </cell>
        </row>
        <row r="28">
          <cell r="C28">
            <v>99045933</v>
          </cell>
          <cell r="F28">
            <v>0</v>
          </cell>
        </row>
        <row r="29">
          <cell r="C29">
            <v>458140</v>
          </cell>
          <cell r="F29">
            <v>-25201</v>
          </cell>
        </row>
        <row r="30">
          <cell r="C30">
            <v>157047316</v>
          </cell>
          <cell r="F30">
            <v>62191273</v>
          </cell>
        </row>
        <row r="31">
          <cell r="C31">
            <v>201879661</v>
          </cell>
          <cell r="F31">
            <v>7635205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44832345</v>
          </cell>
        </row>
      </sheetData>
      <sheetData sheetId="35" refreshError="1"/>
      <sheetData sheetId="36" refreshError="1">
        <row r="5">
          <cell r="C5">
            <v>370120</v>
          </cell>
          <cell r="F5">
            <v>6744561</v>
          </cell>
        </row>
        <row r="6">
          <cell r="C6">
            <v>-23305853</v>
          </cell>
          <cell r="F6">
            <v>5122975</v>
          </cell>
        </row>
        <row r="7">
          <cell r="C7">
            <v>85587</v>
          </cell>
          <cell r="F7">
            <v>3697050</v>
          </cell>
        </row>
        <row r="8">
          <cell r="C8">
            <v>-22850146</v>
          </cell>
          <cell r="F8">
            <v>652507</v>
          </cell>
        </row>
        <row r="9">
          <cell r="C9">
            <v>0</v>
          </cell>
          <cell r="F9">
            <v>3044543</v>
          </cell>
        </row>
        <row r="10">
          <cell r="C10">
            <v>22226700</v>
          </cell>
          <cell r="F10">
            <v>3776138</v>
          </cell>
        </row>
        <row r="11">
          <cell r="C11">
            <v>-623446</v>
          </cell>
          <cell r="F11">
            <v>840901</v>
          </cell>
        </row>
        <row r="12">
          <cell r="C12">
            <v>16250555</v>
          </cell>
          <cell r="F12">
            <v>472570</v>
          </cell>
        </row>
        <row r="13">
          <cell r="C13">
            <v>15627109</v>
          </cell>
          <cell r="F13">
            <v>5089609</v>
          </cell>
        </row>
        <row r="14">
          <cell r="C14">
            <v>11867266</v>
          </cell>
          <cell r="F14">
            <v>2206402</v>
          </cell>
        </row>
        <row r="15">
          <cell r="C15">
            <v>270</v>
          </cell>
          <cell r="F15">
            <v>2883207</v>
          </cell>
        </row>
        <row r="16">
          <cell r="C16">
            <v>3069965</v>
          </cell>
          <cell r="F16">
            <v>0</v>
          </cell>
        </row>
        <row r="17">
          <cell r="C17">
            <v>8797571</v>
          </cell>
          <cell r="F17">
            <v>20</v>
          </cell>
        </row>
        <row r="18">
          <cell r="C18">
            <v>3608415</v>
          </cell>
          <cell r="F18">
            <v>2883227</v>
          </cell>
        </row>
        <row r="19">
          <cell r="C19">
            <v>2822254</v>
          </cell>
          <cell r="F19">
            <v>1086234</v>
          </cell>
        </row>
        <row r="20">
          <cell r="C20">
            <v>0</v>
          </cell>
          <cell r="F20">
            <v>1796993</v>
          </cell>
        </row>
        <row r="21">
          <cell r="C21">
            <v>504953</v>
          </cell>
          <cell r="F21">
            <v>-40798</v>
          </cell>
        </row>
        <row r="22">
          <cell r="F22">
            <v>1756195</v>
          </cell>
        </row>
        <row r="23">
          <cell r="C23">
            <v>183620</v>
          </cell>
          <cell r="F23">
            <v>-5675370</v>
          </cell>
        </row>
        <row r="24">
          <cell r="C24">
            <v>97588</v>
          </cell>
          <cell r="F24">
            <v>-5675370</v>
          </cell>
        </row>
        <row r="25">
          <cell r="C25">
            <v>3274362</v>
          </cell>
          <cell r="F25">
            <v>0</v>
          </cell>
        </row>
        <row r="26">
          <cell r="C26">
            <v>-53239</v>
          </cell>
          <cell r="F26">
            <v>0</v>
          </cell>
        </row>
        <row r="27">
          <cell r="C27">
            <v>6829538</v>
          </cell>
          <cell r="F27">
            <v>7431565</v>
          </cell>
        </row>
        <row r="28">
          <cell r="C28">
            <v>-9421017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-623446</v>
          </cell>
          <cell r="F30">
            <v>7431565</v>
          </cell>
        </row>
        <row r="31">
          <cell r="C31">
            <v>15627109</v>
          </cell>
          <cell r="F31">
            <v>-5634572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16250555</v>
          </cell>
        </row>
      </sheetData>
      <sheetData sheetId="37" refreshError="1"/>
      <sheetData sheetId="38" refreshError="1">
        <row r="5">
          <cell r="C5">
            <v>808160</v>
          </cell>
          <cell r="F5">
            <v>70004697</v>
          </cell>
        </row>
        <row r="6">
          <cell r="C6">
            <v>297704001</v>
          </cell>
          <cell r="F6">
            <v>11795725</v>
          </cell>
        </row>
        <row r="7">
          <cell r="C7">
            <v>4329942</v>
          </cell>
          <cell r="F7">
            <v>178971783</v>
          </cell>
        </row>
        <row r="8">
          <cell r="C8">
            <v>302842103</v>
          </cell>
          <cell r="F8">
            <v>35047401</v>
          </cell>
        </row>
        <row r="9">
          <cell r="C9">
            <v>0</v>
          </cell>
          <cell r="F9">
            <v>143924382</v>
          </cell>
        </row>
        <row r="10">
          <cell r="C10">
            <v>0</v>
          </cell>
          <cell r="F10">
            <v>207073793</v>
          </cell>
        </row>
        <row r="11">
          <cell r="C11">
            <v>302842103</v>
          </cell>
          <cell r="F11">
            <v>0</v>
          </cell>
        </row>
        <row r="12">
          <cell r="C12">
            <v>96634101</v>
          </cell>
          <cell r="F12">
            <v>1525696</v>
          </cell>
        </row>
        <row r="13">
          <cell r="C13">
            <v>399476204</v>
          </cell>
          <cell r="F13">
            <v>208599489</v>
          </cell>
        </row>
        <row r="14">
          <cell r="C14">
            <v>81222972</v>
          </cell>
          <cell r="F14">
            <v>86622393</v>
          </cell>
        </row>
        <row r="15">
          <cell r="C15">
            <v>577450</v>
          </cell>
          <cell r="F15">
            <v>121977096</v>
          </cell>
        </row>
        <row r="16">
          <cell r="C16">
            <v>30066196</v>
          </cell>
          <cell r="F16">
            <v>580085</v>
          </cell>
        </row>
        <row r="17">
          <cell r="C17">
            <v>51734226</v>
          </cell>
          <cell r="F17">
            <v>0</v>
          </cell>
        </row>
        <row r="18">
          <cell r="C18">
            <v>172238600</v>
          </cell>
          <cell r="F18">
            <v>121397011</v>
          </cell>
        </row>
        <row r="19">
          <cell r="C19">
            <v>97367249</v>
          </cell>
          <cell r="F19">
            <v>8543472</v>
          </cell>
        </row>
        <row r="20">
          <cell r="C20">
            <v>0</v>
          </cell>
          <cell r="F20">
            <v>112853539</v>
          </cell>
        </row>
        <row r="21">
          <cell r="C21">
            <v>43592115</v>
          </cell>
          <cell r="F21">
            <v>-6361955</v>
          </cell>
        </row>
        <row r="22">
          <cell r="C22">
            <v>0</v>
          </cell>
          <cell r="F22">
            <v>106491584</v>
          </cell>
        </row>
        <row r="23">
          <cell r="C23">
            <v>1305370</v>
          </cell>
          <cell r="F23">
            <v>38032006</v>
          </cell>
        </row>
        <row r="24">
          <cell r="C24">
            <v>29973866</v>
          </cell>
          <cell r="F24">
            <v>15358257</v>
          </cell>
        </row>
        <row r="25">
          <cell r="C25">
            <v>157718073</v>
          </cell>
          <cell r="F25">
            <v>9508002</v>
          </cell>
        </row>
        <row r="26">
          <cell r="C26">
            <v>17785305</v>
          </cell>
          <cell r="F26">
            <v>13165747</v>
          </cell>
        </row>
        <row r="27">
          <cell r="C27">
            <v>347741978</v>
          </cell>
          <cell r="F27">
            <v>68512376</v>
          </cell>
        </row>
        <row r="28">
          <cell r="C28">
            <v>251107877</v>
          </cell>
          <cell r="F28">
            <v>0</v>
          </cell>
        </row>
        <row r="29">
          <cell r="C29">
            <v>0</v>
          </cell>
          <cell r="F29">
            <v>-52798</v>
          </cell>
        </row>
        <row r="30">
          <cell r="C30">
            <v>302842103</v>
          </cell>
          <cell r="F30">
            <v>81678123</v>
          </cell>
        </row>
        <row r="31">
          <cell r="C31">
            <v>399476204</v>
          </cell>
          <cell r="F31">
            <v>31175416</v>
          </cell>
        </row>
        <row r="34">
          <cell r="F34" t="str">
            <v>الكلفة</v>
          </cell>
        </row>
        <row r="35">
          <cell r="F35" t="str">
            <v>الاندثار</v>
          </cell>
        </row>
        <row r="36">
          <cell r="F36" t="str">
            <v>الصافي</v>
          </cell>
        </row>
        <row r="57">
          <cell r="F57">
            <v>96634101</v>
          </cell>
        </row>
      </sheetData>
      <sheetData sheetId="39" refreshError="1"/>
      <sheetData sheetId="40" refreshError="1">
        <row r="5">
          <cell r="C5">
            <v>258511</v>
          </cell>
          <cell r="F5">
            <v>101294217</v>
          </cell>
        </row>
        <row r="6">
          <cell r="C6">
            <v>1100437928</v>
          </cell>
          <cell r="F6">
            <v>-67762043</v>
          </cell>
        </row>
        <row r="7">
          <cell r="C7">
            <v>125444</v>
          </cell>
          <cell r="F7">
            <v>26727645</v>
          </cell>
        </row>
        <row r="8">
          <cell r="C8">
            <v>1100821883</v>
          </cell>
          <cell r="F8">
            <v>1518788</v>
          </cell>
        </row>
        <row r="9">
          <cell r="C9">
            <v>0</v>
          </cell>
          <cell r="F9">
            <v>25208857</v>
          </cell>
        </row>
        <row r="10">
          <cell r="C10">
            <v>425676000</v>
          </cell>
          <cell r="F10">
            <v>70915268</v>
          </cell>
        </row>
        <row r="11">
          <cell r="C11">
            <v>1526497883</v>
          </cell>
          <cell r="F11">
            <v>43883248</v>
          </cell>
        </row>
        <row r="12">
          <cell r="C12">
            <v>189657771</v>
          </cell>
          <cell r="F12">
            <v>12894918</v>
          </cell>
        </row>
        <row r="13">
          <cell r="C13">
            <v>1716155654</v>
          </cell>
          <cell r="F13">
            <v>127693434</v>
          </cell>
        </row>
        <row r="14">
          <cell r="C14">
            <v>29915376</v>
          </cell>
          <cell r="F14">
            <v>32972488</v>
          </cell>
        </row>
        <row r="15">
          <cell r="C15">
            <v>3616798</v>
          </cell>
          <cell r="F15">
            <v>94720946</v>
          </cell>
        </row>
        <row r="16">
          <cell r="C16">
            <v>10170843</v>
          </cell>
          <cell r="F16">
            <v>571292</v>
          </cell>
        </row>
        <row r="17">
          <cell r="C17">
            <v>23361331</v>
          </cell>
          <cell r="F17">
            <v>0</v>
          </cell>
        </row>
        <row r="18">
          <cell r="C18">
            <v>31375194</v>
          </cell>
          <cell r="F18">
            <v>94149654</v>
          </cell>
        </row>
        <row r="19">
          <cell r="C19">
            <v>15065830</v>
          </cell>
          <cell r="F19">
            <v>4266090</v>
          </cell>
        </row>
        <row r="20">
          <cell r="C20">
            <v>0</v>
          </cell>
          <cell r="F20">
            <v>89883564</v>
          </cell>
        </row>
        <row r="21">
          <cell r="C21">
            <v>0</v>
          </cell>
          <cell r="F21">
            <v>401312</v>
          </cell>
        </row>
        <row r="22">
          <cell r="C22">
            <v>2274529</v>
          </cell>
          <cell r="F22">
            <v>90284876</v>
          </cell>
        </row>
        <row r="23">
          <cell r="C23">
            <v>61997</v>
          </cell>
          <cell r="F23">
            <v>40982725</v>
          </cell>
        </row>
        <row r="24">
          <cell r="C24">
            <v>13972838</v>
          </cell>
          <cell r="F24">
            <v>19433662</v>
          </cell>
        </row>
        <row r="25">
          <cell r="C25">
            <v>575372787</v>
          </cell>
          <cell r="F25">
            <v>10245681</v>
          </cell>
        </row>
        <row r="26">
          <cell r="C26">
            <v>100801713</v>
          </cell>
          <cell r="F26">
            <v>11303382</v>
          </cell>
        </row>
        <row r="27">
          <cell r="C27">
            <v>707549694</v>
          </cell>
          <cell r="F27">
            <v>49302151</v>
          </cell>
        </row>
        <row r="28">
          <cell r="C28">
            <v>517891923</v>
          </cell>
          <cell r="F28">
            <v>0</v>
          </cell>
        </row>
        <row r="29">
          <cell r="F29">
            <v>0</v>
          </cell>
        </row>
        <row r="30">
          <cell r="C30">
            <v>541253254</v>
          </cell>
          <cell r="F30">
            <v>60605533</v>
          </cell>
        </row>
        <row r="31">
          <cell r="C31">
            <v>730911025</v>
          </cell>
          <cell r="F31">
            <v>29278031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189651073</v>
          </cell>
        </row>
        <row r="58">
          <cell r="F58">
            <v>6698</v>
          </cell>
        </row>
      </sheetData>
      <sheetData sheetId="41" refreshError="1"/>
      <sheetData sheetId="42" refreshError="1">
        <row r="5">
          <cell r="C5">
            <v>1805067</v>
          </cell>
          <cell r="F5">
            <v>199766863</v>
          </cell>
        </row>
        <row r="6">
          <cell r="C6">
            <v>507029869</v>
          </cell>
          <cell r="F6">
            <v>435321040</v>
          </cell>
        </row>
        <row r="7">
          <cell r="C7">
            <v>0</v>
          </cell>
          <cell r="F7">
            <v>234624907</v>
          </cell>
        </row>
        <row r="8">
          <cell r="C8">
            <v>508834936</v>
          </cell>
          <cell r="F8">
            <v>8293611</v>
          </cell>
        </row>
        <row r="9">
          <cell r="C9">
            <v>0</v>
          </cell>
          <cell r="F9">
            <v>226331296</v>
          </cell>
        </row>
        <row r="10">
          <cell r="C10">
            <v>0</v>
          </cell>
          <cell r="F10">
            <v>616743928</v>
          </cell>
        </row>
        <row r="11">
          <cell r="C11">
            <v>508834936</v>
          </cell>
          <cell r="F11">
            <v>0</v>
          </cell>
        </row>
        <row r="12">
          <cell r="C12">
            <v>154873789</v>
          </cell>
          <cell r="F12">
            <v>626343</v>
          </cell>
        </row>
        <row r="13">
          <cell r="C13">
            <v>663708725</v>
          </cell>
          <cell r="F13">
            <v>617370271</v>
          </cell>
        </row>
        <row r="14">
          <cell r="C14">
            <v>184663573</v>
          </cell>
          <cell r="F14">
            <v>393345646</v>
          </cell>
        </row>
        <row r="15">
          <cell r="C15">
            <v>50890604</v>
          </cell>
          <cell r="F15">
            <v>224024625</v>
          </cell>
        </row>
        <row r="16">
          <cell r="C16">
            <v>51277847</v>
          </cell>
          <cell r="F16">
            <v>0</v>
          </cell>
        </row>
        <row r="17">
          <cell r="C17">
            <v>184276330</v>
          </cell>
          <cell r="F17">
            <v>0</v>
          </cell>
        </row>
        <row r="18">
          <cell r="C18">
            <v>253850774</v>
          </cell>
          <cell r="F18">
            <v>224024625</v>
          </cell>
        </row>
        <row r="19">
          <cell r="C19">
            <v>166021913</v>
          </cell>
          <cell r="F19">
            <v>14998449</v>
          </cell>
        </row>
        <row r="20">
          <cell r="C20">
            <v>5855809</v>
          </cell>
          <cell r="F20">
            <v>209026176</v>
          </cell>
        </row>
        <row r="21">
          <cell r="C21">
            <v>9359769</v>
          </cell>
          <cell r="F21">
            <v>-500611</v>
          </cell>
        </row>
        <row r="22">
          <cell r="C22">
            <v>0</v>
          </cell>
          <cell r="F22">
            <v>208525565</v>
          </cell>
        </row>
        <row r="23">
          <cell r="C23">
            <v>7357032</v>
          </cell>
          <cell r="F23">
            <v>54738817</v>
          </cell>
        </row>
        <row r="24">
          <cell r="C24">
            <v>65256251</v>
          </cell>
          <cell r="F24">
            <v>25178576</v>
          </cell>
        </row>
        <row r="25">
          <cell r="C25">
            <v>138177602</v>
          </cell>
          <cell r="F25">
            <v>13684704</v>
          </cell>
        </row>
        <row r="26">
          <cell r="C26">
            <v>87404019</v>
          </cell>
          <cell r="F26">
            <v>15875537</v>
          </cell>
        </row>
        <row r="27">
          <cell r="C27">
            <v>479432395</v>
          </cell>
          <cell r="F27">
            <v>153786748</v>
          </cell>
        </row>
        <row r="28">
          <cell r="C28">
            <v>324558606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508834936</v>
          </cell>
          <cell r="F30">
            <v>169662285</v>
          </cell>
        </row>
        <row r="31">
          <cell r="C31">
            <v>663708725</v>
          </cell>
          <cell r="F31">
            <v>39363891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154873789</v>
          </cell>
        </row>
        <row r="58">
          <cell r="F58">
            <v>0</v>
          </cell>
        </row>
        <row r="59">
          <cell r="F59">
            <v>0</v>
          </cell>
        </row>
      </sheetData>
      <sheetData sheetId="43" refreshError="1"/>
      <sheetData sheetId="44" refreshError="1">
        <row r="5">
          <cell r="C5">
            <v>468114</v>
          </cell>
          <cell r="F5">
            <v>447845593</v>
          </cell>
        </row>
        <row r="6">
          <cell r="C6">
            <v>586329865</v>
          </cell>
          <cell r="F6">
            <v>16329159</v>
          </cell>
        </row>
        <row r="7">
          <cell r="C7">
            <v>3777762</v>
          </cell>
          <cell r="F7">
            <v>218647289</v>
          </cell>
        </row>
        <row r="8">
          <cell r="C8">
            <v>590575741</v>
          </cell>
          <cell r="F8">
            <v>36247667</v>
          </cell>
        </row>
        <row r="9">
          <cell r="C9">
            <v>0</v>
          </cell>
          <cell r="F9">
            <v>182399622</v>
          </cell>
        </row>
        <row r="10">
          <cell r="C10">
            <v>0</v>
          </cell>
          <cell r="F10">
            <v>615879362</v>
          </cell>
        </row>
        <row r="11">
          <cell r="C11">
            <v>590575741</v>
          </cell>
          <cell r="F11">
            <v>0</v>
          </cell>
        </row>
        <row r="12">
          <cell r="C12">
            <v>149872665</v>
          </cell>
          <cell r="F12">
            <v>1107627</v>
          </cell>
        </row>
        <row r="13">
          <cell r="C13">
            <v>740448406</v>
          </cell>
          <cell r="F13">
            <v>616986989</v>
          </cell>
        </row>
        <row r="14">
          <cell r="C14">
            <v>464174752</v>
          </cell>
          <cell r="F14">
            <v>280162498</v>
          </cell>
        </row>
        <row r="15">
          <cell r="C15">
            <v>0</v>
          </cell>
          <cell r="F15">
            <v>336824491</v>
          </cell>
        </row>
        <row r="16">
          <cell r="C16">
            <v>136563233</v>
          </cell>
          <cell r="F16">
            <v>0</v>
          </cell>
        </row>
        <row r="17">
          <cell r="C17">
            <v>327611519</v>
          </cell>
          <cell r="F17">
            <v>0</v>
          </cell>
        </row>
        <row r="18">
          <cell r="C18">
            <v>214036170</v>
          </cell>
          <cell r="F18">
            <v>336824491</v>
          </cell>
        </row>
        <row r="19">
          <cell r="C19">
            <v>129847177</v>
          </cell>
          <cell r="F19">
            <v>40424248</v>
          </cell>
        </row>
        <row r="20">
          <cell r="C20">
            <v>10817899</v>
          </cell>
          <cell r="F20">
            <v>296400243</v>
          </cell>
        </row>
        <row r="21">
          <cell r="C21">
            <v>20841600</v>
          </cell>
          <cell r="F21">
            <v>-2993799</v>
          </cell>
        </row>
        <row r="22">
          <cell r="C22">
            <v>0</v>
          </cell>
          <cell r="F22">
            <v>293406444</v>
          </cell>
        </row>
        <row r="23">
          <cell r="C23">
            <v>16084320</v>
          </cell>
          <cell r="F23">
            <v>122957297</v>
          </cell>
        </row>
        <row r="24">
          <cell r="C24">
            <v>36445174</v>
          </cell>
          <cell r="F24">
            <v>122957297</v>
          </cell>
        </row>
        <row r="25">
          <cell r="C25">
            <v>80238921</v>
          </cell>
          <cell r="F25">
            <v>0</v>
          </cell>
        </row>
        <row r="26">
          <cell r="C26">
            <v>118561796</v>
          </cell>
          <cell r="F26">
            <v>0</v>
          </cell>
        </row>
        <row r="27">
          <cell r="C27">
            <v>412836887</v>
          </cell>
          <cell r="F27">
            <v>170449147</v>
          </cell>
        </row>
        <row r="28">
          <cell r="C28">
            <v>262964222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590575741</v>
          </cell>
          <cell r="F30">
            <v>170449147</v>
          </cell>
        </row>
        <row r="31">
          <cell r="C31">
            <v>740448406</v>
          </cell>
          <cell r="F31">
            <v>125951096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7934993</v>
          </cell>
        </row>
        <row r="58">
          <cell r="F58">
            <v>141937672</v>
          </cell>
        </row>
      </sheetData>
      <sheetData sheetId="45" refreshError="1"/>
      <sheetData sheetId="46" refreshError="1">
        <row r="5">
          <cell r="C5">
            <v>3020039</v>
          </cell>
          <cell r="F5">
            <v>22607584</v>
          </cell>
        </row>
        <row r="6">
          <cell r="C6">
            <v>-295302952</v>
          </cell>
          <cell r="F6">
            <v>731406</v>
          </cell>
        </row>
        <row r="7">
          <cell r="C7">
            <v>652567</v>
          </cell>
          <cell r="F7">
            <v>18022440</v>
          </cell>
        </row>
        <row r="8">
          <cell r="C8">
            <v>-291630346</v>
          </cell>
          <cell r="F8">
            <v>520338</v>
          </cell>
        </row>
        <row r="9">
          <cell r="C9">
            <v>0</v>
          </cell>
          <cell r="F9">
            <v>17502102</v>
          </cell>
        </row>
        <row r="10">
          <cell r="C10">
            <v>144661782</v>
          </cell>
          <cell r="F10">
            <v>9674005</v>
          </cell>
        </row>
        <row r="11">
          <cell r="C11">
            <v>-146968564</v>
          </cell>
          <cell r="F11">
            <v>0</v>
          </cell>
        </row>
        <row r="12">
          <cell r="C12">
            <v>197150210</v>
          </cell>
          <cell r="F12">
            <v>81500</v>
          </cell>
        </row>
        <row r="13">
          <cell r="C13">
            <v>50181646</v>
          </cell>
          <cell r="F13">
            <v>9755505</v>
          </cell>
        </row>
        <row r="14">
          <cell r="C14">
            <v>18896712</v>
          </cell>
          <cell r="F14">
            <v>5697685</v>
          </cell>
        </row>
        <row r="15">
          <cell r="C15">
            <v>4442278</v>
          </cell>
          <cell r="F15">
            <v>4057820</v>
          </cell>
        </row>
        <row r="16">
          <cell r="C16">
            <v>13834230</v>
          </cell>
          <cell r="F16">
            <v>0</v>
          </cell>
        </row>
        <row r="17">
          <cell r="C17">
            <v>9504760</v>
          </cell>
          <cell r="F17">
            <v>0</v>
          </cell>
        </row>
        <row r="18">
          <cell r="C18">
            <v>16816002</v>
          </cell>
          <cell r="F18">
            <v>4057820</v>
          </cell>
        </row>
        <row r="19">
          <cell r="C19">
            <v>15540415</v>
          </cell>
          <cell r="F19">
            <v>1344368</v>
          </cell>
        </row>
        <row r="20">
          <cell r="C20">
            <v>0</v>
          </cell>
          <cell r="F20">
            <v>2713452</v>
          </cell>
        </row>
        <row r="21">
          <cell r="C21">
            <v>493970</v>
          </cell>
          <cell r="F21">
            <v>-557877</v>
          </cell>
        </row>
        <row r="22">
          <cell r="C22">
            <v>1</v>
          </cell>
          <cell r="F22">
            <v>2155575</v>
          </cell>
        </row>
        <row r="23">
          <cell r="C23">
            <v>776916</v>
          </cell>
          <cell r="F23">
            <v>-56929162</v>
          </cell>
        </row>
        <row r="24">
          <cell r="C24">
            <v>4700</v>
          </cell>
          <cell r="F24">
            <v>-56929162</v>
          </cell>
        </row>
        <row r="25">
          <cell r="C25">
            <v>19674046</v>
          </cell>
          <cell r="F25">
            <v>0</v>
          </cell>
        </row>
        <row r="26">
          <cell r="C26">
            <v>2190800</v>
          </cell>
          <cell r="F26">
            <v>0</v>
          </cell>
        </row>
        <row r="27">
          <cell r="C27">
            <v>38680848</v>
          </cell>
          <cell r="F27">
            <v>59097437</v>
          </cell>
        </row>
        <row r="28">
          <cell r="C28">
            <v>-158469362</v>
          </cell>
          <cell r="F28">
            <v>0</v>
          </cell>
        </row>
        <row r="29">
          <cell r="C29">
            <v>1996038</v>
          </cell>
          <cell r="F29">
            <v>-12700</v>
          </cell>
        </row>
        <row r="30">
          <cell r="C30">
            <v>-146968564</v>
          </cell>
          <cell r="F30">
            <v>59097437</v>
          </cell>
        </row>
        <row r="31">
          <cell r="C31">
            <v>50181646</v>
          </cell>
          <cell r="F31">
            <v>-56383985</v>
          </cell>
        </row>
        <row r="35">
          <cell r="F35" t="str">
            <v xml:space="preserve">الكلفة 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197150210</v>
          </cell>
        </row>
      </sheetData>
      <sheetData sheetId="47" refreshError="1"/>
      <sheetData sheetId="48" refreshError="1">
        <row r="5">
          <cell r="C5">
            <v>7115650</v>
          </cell>
          <cell r="F5">
            <v>5876429</v>
          </cell>
        </row>
        <row r="6">
          <cell r="C6">
            <v>-81578689</v>
          </cell>
          <cell r="F6">
            <v>3845716</v>
          </cell>
        </row>
        <row r="7">
          <cell r="C7">
            <v>510056</v>
          </cell>
          <cell r="F7">
            <v>180986</v>
          </cell>
        </row>
        <row r="8">
          <cell r="C8">
            <v>-73952983</v>
          </cell>
          <cell r="F8">
            <v>889173</v>
          </cell>
        </row>
        <row r="9">
          <cell r="C9">
            <v>0</v>
          </cell>
          <cell r="F9">
            <v>-708187</v>
          </cell>
        </row>
        <row r="10">
          <cell r="C10">
            <v>60149540</v>
          </cell>
          <cell r="F10">
            <v>6401320</v>
          </cell>
        </row>
        <row r="11">
          <cell r="C11">
            <v>-13803443</v>
          </cell>
          <cell r="F11">
            <v>0</v>
          </cell>
        </row>
        <row r="12">
          <cell r="C12">
            <v>30115678</v>
          </cell>
          <cell r="F12">
            <v>40477</v>
          </cell>
        </row>
        <row r="13">
          <cell r="C13">
            <v>16312235</v>
          </cell>
          <cell r="F13">
            <v>6441797</v>
          </cell>
        </row>
        <row r="14">
          <cell r="C14">
            <v>9627398</v>
          </cell>
          <cell r="F14">
            <v>6364678</v>
          </cell>
        </row>
        <row r="15">
          <cell r="C15">
            <v>94747</v>
          </cell>
          <cell r="F15">
            <v>77119</v>
          </cell>
        </row>
        <row r="16">
          <cell r="C16">
            <v>3527816</v>
          </cell>
          <cell r="F16">
            <v>0</v>
          </cell>
        </row>
        <row r="17">
          <cell r="C17">
            <v>6194329</v>
          </cell>
          <cell r="F17">
            <v>0</v>
          </cell>
        </row>
        <row r="18">
          <cell r="C18">
            <v>7910512</v>
          </cell>
          <cell r="F18">
            <v>77119</v>
          </cell>
        </row>
        <row r="19">
          <cell r="C19">
            <v>5845466</v>
          </cell>
          <cell r="F19">
            <v>367474</v>
          </cell>
        </row>
        <row r="20">
          <cell r="C20">
            <v>440249</v>
          </cell>
          <cell r="F20">
            <v>-290355</v>
          </cell>
        </row>
        <row r="21">
          <cell r="C21">
            <v>1615039</v>
          </cell>
          <cell r="F21">
            <v>250519</v>
          </cell>
        </row>
        <row r="22">
          <cell r="C22">
            <v>0</v>
          </cell>
          <cell r="F22">
            <v>-39836</v>
          </cell>
        </row>
        <row r="23">
          <cell r="C23">
            <v>5518</v>
          </cell>
          <cell r="F23">
            <v>-17408278</v>
          </cell>
        </row>
        <row r="24">
          <cell r="C24">
            <v>4240</v>
          </cell>
          <cell r="F24">
            <v>-17408278</v>
          </cell>
        </row>
        <row r="25">
          <cell r="C25">
            <v>2175837</v>
          </cell>
          <cell r="F25">
            <v>0</v>
          </cell>
        </row>
        <row r="26">
          <cell r="C26">
            <v>31557</v>
          </cell>
          <cell r="F26">
            <v>0</v>
          </cell>
        </row>
        <row r="27">
          <cell r="C27">
            <v>10117906</v>
          </cell>
          <cell r="F27">
            <v>17368442</v>
          </cell>
        </row>
        <row r="28">
          <cell r="C28">
            <v>-19997772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-13803443</v>
          </cell>
          <cell r="F30">
            <v>17368442</v>
          </cell>
        </row>
        <row r="31">
          <cell r="C31">
            <v>16312235</v>
          </cell>
          <cell r="F31">
            <v>-17658797</v>
          </cell>
        </row>
        <row r="37">
          <cell r="F37" t="str">
            <v>الكلفة</v>
          </cell>
        </row>
        <row r="38">
          <cell r="F38" t="str">
            <v>الاندثار</v>
          </cell>
        </row>
        <row r="39">
          <cell r="F39" t="str">
            <v>الصافي</v>
          </cell>
        </row>
        <row r="57">
          <cell r="F57">
            <v>30115678</v>
          </cell>
        </row>
      </sheetData>
      <sheetData sheetId="49" refreshError="1"/>
      <sheetData sheetId="50" refreshError="1">
        <row r="5">
          <cell r="C5">
            <v>1035635</v>
          </cell>
          <cell r="F5">
            <v>44572261</v>
          </cell>
        </row>
        <row r="6">
          <cell r="C6">
            <v>258730062</v>
          </cell>
          <cell r="F6">
            <v>72703592</v>
          </cell>
        </row>
        <row r="7">
          <cell r="C7">
            <v>115680</v>
          </cell>
          <cell r="F7">
            <v>25555495</v>
          </cell>
        </row>
        <row r="8">
          <cell r="C8">
            <v>259881377</v>
          </cell>
          <cell r="F8">
            <v>688069</v>
          </cell>
        </row>
        <row r="9">
          <cell r="C9">
            <v>4011</v>
          </cell>
          <cell r="F9">
            <v>24867426</v>
          </cell>
        </row>
        <row r="10">
          <cell r="C10">
            <v>0</v>
          </cell>
          <cell r="F10">
            <v>450947</v>
          </cell>
        </row>
        <row r="11">
          <cell r="C11">
            <v>259885388</v>
          </cell>
          <cell r="F11">
            <v>535158596</v>
          </cell>
        </row>
        <row r="12">
          <cell r="C12">
            <v>165098291</v>
          </cell>
          <cell r="F12">
            <v>415918</v>
          </cell>
        </row>
        <row r="13">
          <cell r="C13">
            <v>424983679</v>
          </cell>
          <cell r="F13">
            <v>536025461</v>
          </cell>
        </row>
        <row r="14">
          <cell r="C14">
            <v>60710296</v>
          </cell>
          <cell r="F14">
            <v>50234112</v>
          </cell>
        </row>
        <row r="15">
          <cell r="C15">
            <v>56565557</v>
          </cell>
          <cell r="F15">
            <v>485791349</v>
          </cell>
        </row>
        <row r="16">
          <cell r="C16">
            <v>7599738</v>
          </cell>
          <cell r="F16">
            <v>0</v>
          </cell>
        </row>
        <row r="17">
          <cell r="C17">
            <v>109676115</v>
          </cell>
          <cell r="F17">
            <v>0</v>
          </cell>
        </row>
        <row r="18">
          <cell r="C18">
            <v>51409360</v>
          </cell>
          <cell r="F18">
            <v>485791349</v>
          </cell>
        </row>
        <row r="19">
          <cell r="C19">
            <v>23611388</v>
          </cell>
          <cell r="F19">
            <v>2653018</v>
          </cell>
        </row>
        <row r="20">
          <cell r="C20">
            <v>0</v>
          </cell>
          <cell r="F20">
            <v>483138331</v>
          </cell>
        </row>
        <row r="21">
          <cell r="C21">
            <v>1139016</v>
          </cell>
          <cell r="F21">
            <v>13239392</v>
          </cell>
        </row>
        <row r="22">
          <cell r="C22">
            <v>4012083</v>
          </cell>
          <cell r="F22">
            <v>285037430</v>
          </cell>
        </row>
        <row r="23">
          <cell r="C23">
            <v>617504</v>
          </cell>
          <cell r="F23">
            <v>140518227</v>
          </cell>
        </row>
        <row r="24">
          <cell r="C24">
            <v>22029369</v>
          </cell>
          <cell r="F24">
            <v>100793509</v>
          </cell>
        </row>
        <row r="25">
          <cell r="C25">
            <v>105492186</v>
          </cell>
          <cell r="F25">
            <v>17133076</v>
          </cell>
        </row>
        <row r="26">
          <cell r="C26">
            <v>158406018</v>
          </cell>
          <cell r="F26">
            <v>22591642</v>
          </cell>
        </row>
        <row r="27">
          <cell r="C27">
            <v>315307564</v>
          </cell>
          <cell r="F27">
            <v>144518578</v>
          </cell>
        </row>
        <row r="28">
          <cell r="C28">
            <v>150209273</v>
          </cell>
          <cell r="F28">
            <v>0</v>
          </cell>
        </row>
        <row r="29">
          <cell r="C29">
            <v>0</v>
          </cell>
          <cell r="F29">
            <v>625</v>
          </cell>
        </row>
        <row r="30">
          <cell r="C30">
            <v>259885388</v>
          </cell>
          <cell r="F30">
            <v>167110220</v>
          </cell>
        </row>
        <row r="31">
          <cell r="C31">
            <v>424983679</v>
          </cell>
          <cell r="F31">
            <v>316028111</v>
          </cell>
        </row>
        <row r="37">
          <cell r="F37" t="str">
            <v>الكلفة</v>
          </cell>
        </row>
        <row r="38">
          <cell r="F38" t="str">
            <v>الاندثار</v>
          </cell>
        </row>
        <row r="39">
          <cell r="F39" t="str">
            <v>الصافي</v>
          </cell>
        </row>
        <row r="40">
          <cell r="F40" t="str">
            <v>.</v>
          </cell>
        </row>
        <row r="52">
          <cell r="F52">
            <v>4011</v>
          </cell>
        </row>
        <row r="57">
          <cell r="F57">
            <v>165098291</v>
          </cell>
        </row>
      </sheetData>
      <sheetData sheetId="51" refreshError="1"/>
      <sheetData sheetId="52" refreshError="1">
        <row r="5">
          <cell r="C5">
            <v>2302000</v>
          </cell>
          <cell r="F5">
            <v>7187190</v>
          </cell>
        </row>
        <row r="6">
          <cell r="C6">
            <v>-68498310</v>
          </cell>
          <cell r="F6">
            <v>347917</v>
          </cell>
        </row>
        <row r="7">
          <cell r="C7">
            <v>0</v>
          </cell>
          <cell r="F7">
            <v>2217031</v>
          </cell>
        </row>
        <row r="8">
          <cell r="C8">
            <v>-66196310</v>
          </cell>
          <cell r="F8">
            <v>22420</v>
          </cell>
        </row>
        <row r="9">
          <cell r="C9">
            <v>47000</v>
          </cell>
          <cell r="F9">
            <v>2194611</v>
          </cell>
        </row>
        <row r="10">
          <cell r="C10">
            <v>0</v>
          </cell>
          <cell r="F10">
            <v>43762</v>
          </cell>
        </row>
        <row r="11">
          <cell r="C11">
            <v>-66149310</v>
          </cell>
          <cell r="F11">
            <v>18682</v>
          </cell>
        </row>
        <row r="12">
          <cell r="C12">
            <v>80012794</v>
          </cell>
          <cell r="F12">
            <v>25046</v>
          </cell>
        </row>
        <row r="13">
          <cell r="C13">
            <v>13863484</v>
          </cell>
          <cell r="F13">
            <v>87490</v>
          </cell>
        </row>
        <row r="14">
          <cell r="C14">
            <v>7176874</v>
          </cell>
          <cell r="F14">
            <v>394430</v>
          </cell>
        </row>
        <row r="15">
          <cell r="C15">
            <v>358233</v>
          </cell>
          <cell r="F15">
            <v>-306940</v>
          </cell>
        </row>
        <row r="16">
          <cell r="C16">
            <v>1670898</v>
          </cell>
          <cell r="F16">
            <v>0</v>
          </cell>
        </row>
        <row r="17">
          <cell r="C17">
            <v>5864209</v>
          </cell>
          <cell r="F17">
            <v>0</v>
          </cell>
        </row>
        <row r="18">
          <cell r="C18">
            <v>2165548</v>
          </cell>
          <cell r="F18">
            <v>-306940</v>
          </cell>
        </row>
        <row r="19">
          <cell r="C19">
            <v>1896840</v>
          </cell>
          <cell r="F19">
            <v>162407</v>
          </cell>
        </row>
        <row r="20">
          <cell r="C20">
            <v>0</v>
          </cell>
          <cell r="F20">
            <v>-469347</v>
          </cell>
        </row>
        <row r="21">
          <cell r="C21">
            <v>22859</v>
          </cell>
          <cell r="F21">
            <v>51524</v>
          </cell>
        </row>
        <row r="22">
          <cell r="C22">
            <v>965</v>
          </cell>
          <cell r="F22">
            <v>-417823</v>
          </cell>
        </row>
        <row r="23">
          <cell r="C23">
            <v>42316</v>
          </cell>
          <cell r="F23">
            <v>-14082750</v>
          </cell>
        </row>
        <row r="24">
          <cell r="C24">
            <v>202568</v>
          </cell>
          <cell r="F24">
            <v>-14082750</v>
          </cell>
        </row>
        <row r="25">
          <cell r="C25">
            <v>2949676</v>
          </cell>
          <cell r="F25">
            <v>0</v>
          </cell>
        </row>
        <row r="26">
          <cell r="C26">
            <v>2884051</v>
          </cell>
          <cell r="F26">
            <v>0</v>
          </cell>
        </row>
        <row r="27">
          <cell r="C27">
            <v>7999275</v>
          </cell>
          <cell r="F27">
            <v>13664927</v>
          </cell>
        </row>
        <row r="28">
          <cell r="C28">
            <v>-72013519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-66149310</v>
          </cell>
          <cell r="F30">
            <v>13664927</v>
          </cell>
        </row>
        <row r="31">
          <cell r="C31">
            <v>13863484</v>
          </cell>
          <cell r="F31">
            <v>-14134274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2">
          <cell r="F52">
            <v>47000</v>
          </cell>
        </row>
        <row r="57">
          <cell r="F57">
            <v>80012794</v>
          </cell>
        </row>
      </sheetData>
      <sheetData sheetId="53" refreshError="1"/>
      <sheetData sheetId="54" refreshError="1">
        <row r="5">
          <cell r="C5">
            <v>4558864</v>
          </cell>
          <cell r="F5">
            <v>7950107</v>
          </cell>
        </row>
        <row r="6">
          <cell r="C6">
            <v>-125888245</v>
          </cell>
          <cell r="F6">
            <v>8689042</v>
          </cell>
        </row>
        <row r="7">
          <cell r="C7">
            <v>0</v>
          </cell>
          <cell r="F7">
            <v>5773468</v>
          </cell>
        </row>
        <row r="8">
          <cell r="C8">
            <v>-121329381</v>
          </cell>
          <cell r="F8">
            <v>578507</v>
          </cell>
        </row>
        <row r="9">
          <cell r="C9">
            <v>503000</v>
          </cell>
          <cell r="F9">
            <v>5194961</v>
          </cell>
        </row>
        <row r="10">
          <cell r="C10">
            <v>84191950</v>
          </cell>
          <cell r="F10">
            <v>181306</v>
          </cell>
        </row>
        <row r="11">
          <cell r="C11">
            <v>-36634431</v>
          </cell>
          <cell r="F11">
            <v>323041</v>
          </cell>
        </row>
        <row r="12">
          <cell r="C12">
            <v>65321539</v>
          </cell>
          <cell r="F12">
            <v>447735</v>
          </cell>
        </row>
        <row r="13">
          <cell r="C13">
            <v>28687108</v>
          </cell>
          <cell r="F13">
            <v>952082</v>
          </cell>
        </row>
        <row r="14">
          <cell r="C14">
            <v>16602456</v>
          </cell>
          <cell r="F14">
            <v>1028926</v>
          </cell>
        </row>
        <row r="15">
          <cell r="C15">
            <v>36693</v>
          </cell>
          <cell r="F15">
            <v>-76844</v>
          </cell>
        </row>
        <row r="16">
          <cell r="C16">
            <v>5437314</v>
          </cell>
          <cell r="F16">
            <v>0</v>
          </cell>
        </row>
        <row r="17">
          <cell r="C17">
            <v>11201835</v>
          </cell>
          <cell r="F17">
            <v>0</v>
          </cell>
        </row>
        <row r="18">
          <cell r="C18">
            <v>6334135</v>
          </cell>
          <cell r="F18">
            <v>-76844</v>
          </cell>
        </row>
        <row r="19">
          <cell r="C19">
            <v>5696134</v>
          </cell>
          <cell r="F19">
            <v>1086604</v>
          </cell>
        </row>
        <row r="20">
          <cell r="C20">
            <v>75322</v>
          </cell>
          <cell r="F20">
            <v>-1163448</v>
          </cell>
        </row>
        <row r="21">
          <cell r="C21">
            <v>419866</v>
          </cell>
          <cell r="F21">
            <v>50000</v>
          </cell>
        </row>
        <row r="22">
          <cell r="C22">
            <v>0</v>
          </cell>
          <cell r="F22">
            <v>-1113448</v>
          </cell>
        </row>
        <row r="23">
          <cell r="C23">
            <v>142813</v>
          </cell>
          <cell r="F23">
            <v>-25899982</v>
          </cell>
        </row>
        <row r="24">
          <cell r="C24">
            <v>0</v>
          </cell>
          <cell r="F24">
            <v>-25899982</v>
          </cell>
        </row>
        <row r="25">
          <cell r="C25">
            <v>5882473</v>
          </cell>
          <cell r="F25">
            <v>0</v>
          </cell>
        </row>
        <row r="26">
          <cell r="C26">
            <v>5268665</v>
          </cell>
          <cell r="F26">
            <v>0</v>
          </cell>
        </row>
        <row r="27">
          <cell r="C27">
            <v>17485273</v>
          </cell>
          <cell r="F27">
            <v>24819393</v>
          </cell>
        </row>
        <row r="28">
          <cell r="C28">
            <v>-47836266</v>
          </cell>
          <cell r="F28">
            <v>0</v>
          </cell>
        </row>
        <row r="29">
          <cell r="C29">
            <v>0</v>
          </cell>
          <cell r="F29">
            <v>-32859</v>
          </cell>
        </row>
        <row r="30">
          <cell r="C30">
            <v>-36634431</v>
          </cell>
          <cell r="F30">
            <v>24819393</v>
          </cell>
        </row>
        <row r="31">
          <cell r="C31">
            <v>28687108</v>
          </cell>
          <cell r="F31">
            <v>-25982841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65321539</v>
          </cell>
        </row>
      </sheetData>
      <sheetData sheetId="55" refreshError="1"/>
      <sheetData sheetId="56" refreshError="1">
        <row r="5">
          <cell r="C5">
            <v>814329</v>
          </cell>
          <cell r="F5">
            <v>1544233</v>
          </cell>
        </row>
        <row r="6">
          <cell r="C6">
            <v>-49748819</v>
          </cell>
          <cell r="F6">
            <v>21290</v>
          </cell>
        </row>
        <row r="7">
          <cell r="C7">
            <v>5323</v>
          </cell>
          <cell r="F7">
            <v>1745697</v>
          </cell>
        </row>
        <row r="8">
          <cell r="C8">
            <v>-48929167</v>
          </cell>
          <cell r="F8">
            <v>534999</v>
          </cell>
        </row>
        <row r="9">
          <cell r="C9">
            <v>1159378</v>
          </cell>
          <cell r="F9">
            <v>1210698</v>
          </cell>
        </row>
        <row r="10">
          <cell r="C10">
            <v>28141419</v>
          </cell>
          <cell r="F10">
            <v>4556843</v>
          </cell>
        </row>
        <row r="11">
          <cell r="C11">
            <v>-19628370</v>
          </cell>
          <cell r="F11">
            <v>0</v>
          </cell>
        </row>
        <row r="12">
          <cell r="C12">
            <v>28186076</v>
          </cell>
          <cell r="F12">
            <v>0</v>
          </cell>
        </row>
        <row r="13">
          <cell r="C13">
            <v>8557706</v>
          </cell>
          <cell r="F13">
            <v>4556843</v>
          </cell>
        </row>
        <row r="14">
          <cell r="C14">
            <v>1565523</v>
          </cell>
          <cell r="F14">
            <v>3388446</v>
          </cell>
        </row>
        <row r="15">
          <cell r="C15">
            <v>0</v>
          </cell>
          <cell r="F15">
            <v>1168397</v>
          </cell>
        </row>
        <row r="16">
          <cell r="C16">
            <v>1134052</v>
          </cell>
          <cell r="F16">
            <v>0</v>
          </cell>
        </row>
        <row r="17">
          <cell r="C17">
            <v>431471</v>
          </cell>
          <cell r="F17">
            <v>0</v>
          </cell>
        </row>
        <row r="18">
          <cell r="C18">
            <v>1789357</v>
          </cell>
          <cell r="F18">
            <v>1168397</v>
          </cell>
        </row>
        <row r="19">
          <cell r="C19">
            <v>1194422</v>
          </cell>
          <cell r="F19">
            <v>120188</v>
          </cell>
        </row>
        <row r="20">
          <cell r="C20">
            <v>72240</v>
          </cell>
          <cell r="F20">
            <v>1048209</v>
          </cell>
        </row>
        <row r="21">
          <cell r="C21">
            <v>474516</v>
          </cell>
          <cell r="F21">
            <v>58291</v>
          </cell>
        </row>
        <row r="22">
          <cell r="C22">
            <v>0</v>
          </cell>
          <cell r="F22">
            <v>1106500</v>
          </cell>
        </row>
        <row r="23">
          <cell r="C23">
            <v>48179</v>
          </cell>
          <cell r="F23">
            <v>-8830610</v>
          </cell>
        </row>
        <row r="24">
          <cell r="C24">
            <v>0</v>
          </cell>
          <cell r="F24">
            <v>-8830610</v>
          </cell>
        </row>
        <row r="25">
          <cell r="C25">
            <v>5896724</v>
          </cell>
          <cell r="F25">
            <v>0</v>
          </cell>
        </row>
        <row r="26">
          <cell r="C26">
            <v>440154</v>
          </cell>
          <cell r="F26">
            <v>0</v>
          </cell>
        </row>
        <row r="27">
          <cell r="C27">
            <v>8126235</v>
          </cell>
          <cell r="F27">
            <v>9937110</v>
          </cell>
        </row>
        <row r="28">
          <cell r="C28">
            <v>-20059841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-19628370</v>
          </cell>
          <cell r="F30">
            <v>9937110</v>
          </cell>
        </row>
        <row r="31">
          <cell r="C31">
            <v>8557706</v>
          </cell>
          <cell r="F31">
            <v>-8888901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28186076</v>
          </cell>
        </row>
      </sheetData>
      <sheetData sheetId="57" refreshError="1"/>
      <sheetData sheetId="58" refreshError="1">
        <row r="5">
          <cell r="C5">
            <v>1771644</v>
          </cell>
          <cell r="F5">
            <v>37540682</v>
          </cell>
        </row>
        <row r="6">
          <cell r="C6">
            <v>-30937261</v>
          </cell>
          <cell r="F6">
            <v>3208968</v>
          </cell>
        </row>
        <row r="7">
          <cell r="C7">
            <v>323874</v>
          </cell>
          <cell r="F7">
            <v>45107870</v>
          </cell>
        </row>
        <row r="8">
          <cell r="C8">
            <v>-28841743</v>
          </cell>
          <cell r="F8">
            <v>14919620</v>
          </cell>
        </row>
        <row r="9">
          <cell r="C9">
            <v>0</v>
          </cell>
          <cell r="F9">
            <v>30188250</v>
          </cell>
        </row>
        <row r="10">
          <cell r="C10">
            <v>57011484</v>
          </cell>
          <cell r="F10">
            <v>36004196</v>
          </cell>
        </row>
        <row r="11">
          <cell r="C11">
            <v>28169741</v>
          </cell>
          <cell r="F11">
            <v>2905</v>
          </cell>
        </row>
        <row r="12">
          <cell r="C12">
            <v>112709911</v>
          </cell>
          <cell r="F12">
            <v>95059</v>
          </cell>
        </row>
        <row r="13">
          <cell r="C13">
            <v>140879652</v>
          </cell>
          <cell r="F13">
            <v>36102160</v>
          </cell>
        </row>
        <row r="14">
          <cell r="C14">
            <v>40239814</v>
          </cell>
          <cell r="F14">
            <v>23134184</v>
          </cell>
        </row>
        <row r="15">
          <cell r="C15">
            <v>509836</v>
          </cell>
          <cell r="F15">
            <v>12967976</v>
          </cell>
        </row>
        <row r="16">
          <cell r="C16">
            <v>13926367</v>
          </cell>
          <cell r="F16">
            <v>0</v>
          </cell>
        </row>
        <row r="17">
          <cell r="C17">
            <v>26823283</v>
          </cell>
          <cell r="F17">
            <v>0</v>
          </cell>
        </row>
        <row r="18">
          <cell r="C18">
            <v>42247501</v>
          </cell>
          <cell r="F18">
            <v>12967976</v>
          </cell>
        </row>
        <row r="19">
          <cell r="C19">
            <v>28987509</v>
          </cell>
          <cell r="F19">
            <v>2460318</v>
          </cell>
        </row>
        <row r="20">
          <cell r="C20">
            <v>2814835</v>
          </cell>
          <cell r="F20">
            <v>10507658</v>
          </cell>
        </row>
        <row r="21">
          <cell r="C21">
            <v>9976616</v>
          </cell>
          <cell r="F21">
            <v>-2542427</v>
          </cell>
        </row>
        <row r="22">
          <cell r="C22">
            <v>0</v>
          </cell>
          <cell r="F22">
            <v>7965231</v>
          </cell>
        </row>
        <row r="23">
          <cell r="C23">
            <v>468541</v>
          </cell>
          <cell r="F23">
            <v>-21843386</v>
          </cell>
        </row>
        <row r="24">
          <cell r="C24">
            <v>0</v>
          </cell>
          <cell r="F24">
            <v>-21843386</v>
          </cell>
        </row>
        <row r="25">
          <cell r="C25">
            <v>63293865</v>
          </cell>
          <cell r="F25">
            <v>0</v>
          </cell>
        </row>
        <row r="26">
          <cell r="C26">
            <v>4470725</v>
          </cell>
          <cell r="F26">
            <v>0</v>
          </cell>
        </row>
        <row r="27">
          <cell r="C27">
            <v>110012091</v>
          </cell>
          <cell r="F27">
            <v>31861875</v>
          </cell>
        </row>
        <row r="28">
          <cell r="C28">
            <v>-2697820</v>
          </cell>
          <cell r="F28">
            <v>0</v>
          </cell>
        </row>
        <row r="29">
          <cell r="C29">
            <v>4044278</v>
          </cell>
          <cell r="F29">
            <v>-2053258</v>
          </cell>
        </row>
        <row r="30">
          <cell r="C30">
            <v>28169741</v>
          </cell>
          <cell r="F30">
            <v>31861875</v>
          </cell>
        </row>
        <row r="31">
          <cell r="C31">
            <v>140879652</v>
          </cell>
          <cell r="F31">
            <v>-21354217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112709911</v>
          </cell>
        </row>
      </sheetData>
      <sheetData sheetId="59" refreshError="1"/>
      <sheetData sheetId="60" refreshError="1">
        <row r="5">
          <cell r="C5">
            <v>336678</v>
          </cell>
          <cell r="F5">
            <v>1143003</v>
          </cell>
        </row>
        <row r="6">
          <cell r="C6">
            <v>-32531927</v>
          </cell>
          <cell r="F6">
            <v>296125</v>
          </cell>
        </row>
        <row r="7">
          <cell r="C7">
            <v>0</v>
          </cell>
          <cell r="F7">
            <v>1281596</v>
          </cell>
        </row>
        <row r="8">
          <cell r="C8">
            <v>-32195249</v>
          </cell>
          <cell r="F8">
            <v>586936</v>
          </cell>
        </row>
        <row r="9">
          <cell r="C9">
            <v>0</v>
          </cell>
          <cell r="F9">
            <v>694660</v>
          </cell>
        </row>
        <row r="10">
          <cell r="C10">
            <v>29828714</v>
          </cell>
          <cell r="F10">
            <v>2452263</v>
          </cell>
        </row>
        <row r="11">
          <cell r="C11">
            <v>-2366535</v>
          </cell>
          <cell r="F11">
            <v>23210</v>
          </cell>
        </row>
        <row r="12">
          <cell r="C12">
            <v>8664684</v>
          </cell>
          <cell r="F12">
            <v>5424981</v>
          </cell>
        </row>
        <row r="13">
          <cell r="C13">
            <v>6298149</v>
          </cell>
          <cell r="F13">
            <v>7900454</v>
          </cell>
        </row>
        <row r="14">
          <cell r="C14">
            <v>1439128</v>
          </cell>
          <cell r="F14">
            <v>5320810</v>
          </cell>
        </row>
        <row r="15">
          <cell r="C15">
            <v>0</v>
          </cell>
          <cell r="F15">
            <v>2579644</v>
          </cell>
        </row>
        <row r="16">
          <cell r="C16">
            <v>642207</v>
          </cell>
          <cell r="F16">
            <v>0</v>
          </cell>
        </row>
        <row r="17">
          <cell r="C17">
            <v>796921</v>
          </cell>
          <cell r="F17">
            <v>0</v>
          </cell>
        </row>
        <row r="18">
          <cell r="C18">
            <v>1285592</v>
          </cell>
          <cell r="F18">
            <v>2579644</v>
          </cell>
        </row>
        <row r="19">
          <cell r="C19">
            <v>402623</v>
          </cell>
          <cell r="F19">
            <v>105704</v>
          </cell>
        </row>
        <row r="20">
          <cell r="C20">
            <v>0</v>
          </cell>
          <cell r="F20">
            <v>2473940</v>
          </cell>
        </row>
        <row r="21">
          <cell r="C21">
            <v>586937</v>
          </cell>
          <cell r="F21">
            <v>289389</v>
          </cell>
        </row>
        <row r="22">
          <cell r="C22">
            <v>0</v>
          </cell>
          <cell r="F22">
            <v>2763329</v>
          </cell>
        </row>
        <row r="23">
          <cell r="C23">
            <v>296032</v>
          </cell>
          <cell r="F23">
            <v>-4558784</v>
          </cell>
        </row>
        <row r="24">
          <cell r="C24">
            <v>0</v>
          </cell>
          <cell r="F24">
            <v>-4558784</v>
          </cell>
        </row>
        <row r="25">
          <cell r="C25">
            <v>2618493</v>
          </cell>
          <cell r="F25">
            <v>0</v>
          </cell>
        </row>
        <row r="26">
          <cell r="C26">
            <v>1597143</v>
          </cell>
          <cell r="F26">
            <v>0</v>
          </cell>
        </row>
        <row r="27">
          <cell r="C27">
            <v>5501228</v>
          </cell>
          <cell r="F27">
            <v>7322113</v>
          </cell>
        </row>
        <row r="28">
          <cell r="C28">
            <v>-3163456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-2366535</v>
          </cell>
          <cell r="F30">
            <v>7322113</v>
          </cell>
        </row>
        <row r="31">
          <cell r="C31">
            <v>6298149</v>
          </cell>
          <cell r="F31">
            <v>-4848173</v>
          </cell>
        </row>
        <row r="34">
          <cell r="F34" t="str">
            <v>الكلفة</v>
          </cell>
        </row>
        <row r="35">
          <cell r="F35" t="str">
            <v>الاندثار</v>
          </cell>
        </row>
        <row r="36">
          <cell r="F36" t="str">
            <v>الصافي</v>
          </cell>
        </row>
        <row r="57">
          <cell r="F57">
            <v>8664684</v>
          </cell>
        </row>
      </sheetData>
      <sheetData sheetId="61" refreshError="1"/>
      <sheetData sheetId="62" refreshError="1">
        <row r="5">
          <cell r="C5">
            <v>1181497</v>
          </cell>
          <cell r="F5">
            <v>850273</v>
          </cell>
        </row>
        <row r="6">
          <cell r="C6">
            <v>-15836426</v>
          </cell>
          <cell r="F6">
            <v>153785</v>
          </cell>
        </row>
        <row r="7">
          <cell r="C7">
            <v>6138</v>
          </cell>
          <cell r="F7">
            <v>525990</v>
          </cell>
        </row>
        <row r="8">
          <cell r="C8">
            <v>-14648791</v>
          </cell>
          <cell r="F8">
            <v>66616</v>
          </cell>
        </row>
        <row r="9">
          <cell r="C9">
            <v>0</v>
          </cell>
          <cell r="F9">
            <v>459374</v>
          </cell>
        </row>
        <row r="10">
          <cell r="C10">
            <v>14057733</v>
          </cell>
          <cell r="F10">
            <v>29487996</v>
          </cell>
        </row>
        <row r="11">
          <cell r="C11">
            <v>-591058</v>
          </cell>
          <cell r="F11">
            <v>100</v>
          </cell>
        </row>
        <row r="12">
          <cell r="C12">
            <v>21889457</v>
          </cell>
          <cell r="F12">
            <v>5915381</v>
          </cell>
        </row>
        <row r="13">
          <cell r="C13">
            <v>21298399</v>
          </cell>
          <cell r="F13">
            <v>35403477</v>
          </cell>
        </row>
        <row r="14">
          <cell r="C14">
            <v>1004058</v>
          </cell>
          <cell r="F14">
            <v>19878829</v>
          </cell>
        </row>
        <row r="15">
          <cell r="C15">
            <v>0</v>
          </cell>
          <cell r="F15">
            <v>15524648</v>
          </cell>
        </row>
        <row r="16">
          <cell r="C16">
            <v>429028</v>
          </cell>
          <cell r="F16">
            <v>0</v>
          </cell>
        </row>
        <row r="17">
          <cell r="C17">
            <v>575030</v>
          </cell>
          <cell r="F17">
            <v>19288</v>
          </cell>
        </row>
        <row r="18">
          <cell r="C18">
            <v>2671600</v>
          </cell>
          <cell r="F18">
            <v>15543936</v>
          </cell>
        </row>
        <row r="19">
          <cell r="C19">
            <v>425937</v>
          </cell>
          <cell r="F19">
            <v>43214</v>
          </cell>
        </row>
        <row r="20">
          <cell r="C20">
            <v>0</v>
          </cell>
          <cell r="F20">
            <v>15500722</v>
          </cell>
        </row>
        <row r="21">
          <cell r="C21">
            <v>2271087</v>
          </cell>
          <cell r="F21">
            <v>113262</v>
          </cell>
        </row>
        <row r="22">
          <cell r="C22">
            <v>0</v>
          </cell>
          <cell r="F22">
            <v>15613984</v>
          </cell>
        </row>
        <row r="23">
          <cell r="C23">
            <v>-25424</v>
          </cell>
          <cell r="F23">
            <v>4708267</v>
          </cell>
        </row>
        <row r="24">
          <cell r="C24">
            <v>0</v>
          </cell>
          <cell r="F24">
            <v>4708267</v>
          </cell>
        </row>
        <row r="25">
          <cell r="C25">
            <v>9147516</v>
          </cell>
          <cell r="F25">
            <v>0</v>
          </cell>
        </row>
        <row r="26">
          <cell r="C26">
            <v>8880253</v>
          </cell>
          <cell r="F26">
            <v>0</v>
          </cell>
        </row>
        <row r="27">
          <cell r="C27">
            <v>20699369</v>
          </cell>
          <cell r="F27">
            <v>10905717</v>
          </cell>
        </row>
        <row r="28">
          <cell r="C28">
            <v>-1190088</v>
          </cell>
          <cell r="F28">
            <v>0</v>
          </cell>
        </row>
        <row r="29">
          <cell r="C29">
            <v>24000</v>
          </cell>
          <cell r="F29">
            <v>0</v>
          </cell>
        </row>
        <row r="30">
          <cell r="C30">
            <v>-591058</v>
          </cell>
          <cell r="F30">
            <v>10905717</v>
          </cell>
        </row>
        <row r="31">
          <cell r="C31">
            <v>21298399</v>
          </cell>
          <cell r="F31">
            <v>4595005</v>
          </cell>
        </row>
        <row r="36">
          <cell r="F36" t="str">
            <v>الكلفة</v>
          </cell>
        </row>
        <row r="37">
          <cell r="F37" t="str">
            <v>الاندثار</v>
          </cell>
        </row>
        <row r="38">
          <cell r="F38" t="str">
            <v>الصافي</v>
          </cell>
        </row>
        <row r="57">
          <cell r="F57">
            <v>21889457</v>
          </cell>
        </row>
      </sheetData>
      <sheetData sheetId="63" refreshError="1"/>
      <sheetData sheetId="64" refreshError="1"/>
      <sheetData sheetId="65" refreshError="1"/>
      <sheetData sheetId="66" refreshError="1">
        <row r="5">
          <cell r="C5">
            <v>816628</v>
          </cell>
          <cell r="F5">
            <v>4860774</v>
          </cell>
        </row>
        <row r="6">
          <cell r="C6">
            <v>-270532264</v>
          </cell>
          <cell r="F6">
            <v>260240</v>
          </cell>
        </row>
        <row r="7">
          <cell r="C7">
            <v>1397512</v>
          </cell>
          <cell r="F7">
            <v>2707446</v>
          </cell>
        </row>
        <row r="8">
          <cell r="C8">
            <v>-268318124</v>
          </cell>
          <cell r="F8">
            <v>642399</v>
          </cell>
        </row>
        <row r="9">
          <cell r="C9">
            <v>251392</v>
          </cell>
          <cell r="F9">
            <v>2065047</v>
          </cell>
        </row>
        <row r="10">
          <cell r="C10">
            <v>175397066</v>
          </cell>
          <cell r="F10">
            <v>5140690</v>
          </cell>
        </row>
        <row r="11">
          <cell r="C11">
            <v>-92669666</v>
          </cell>
          <cell r="F11">
            <v>12676</v>
          </cell>
        </row>
        <row r="12">
          <cell r="C12">
            <v>135595668</v>
          </cell>
          <cell r="F12">
            <v>130346</v>
          </cell>
        </row>
        <row r="13">
          <cell r="C13">
            <v>42926002</v>
          </cell>
          <cell r="F13">
            <v>5283712</v>
          </cell>
        </row>
        <row r="14">
          <cell r="C14">
            <v>5121014</v>
          </cell>
          <cell r="F14">
            <v>4269595</v>
          </cell>
        </row>
        <row r="15">
          <cell r="F15">
            <v>1014117</v>
          </cell>
        </row>
        <row r="16">
          <cell r="C16">
            <v>2576893</v>
          </cell>
          <cell r="F16">
            <v>0</v>
          </cell>
        </row>
        <row r="17">
          <cell r="C17">
            <v>2544121</v>
          </cell>
          <cell r="F17">
            <v>0</v>
          </cell>
        </row>
        <row r="18">
          <cell r="C18">
            <v>2551398</v>
          </cell>
          <cell r="F18">
            <v>1014117</v>
          </cell>
        </row>
        <row r="19">
          <cell r="C19">
            <v>2043287</v>
          </cell>
          <cell r="F19">
            <v>368866</v>
          </cell>
        </row>
        <row r="20">
          <cell r="C20">
            <v>57330</v>
          </cell>
          <cell r="F20">
            <v>645251</v>
          </cell>
        </row>
        <row r="21">
          <cell r="C21">
            <v>280193</v>
          </cell>
          <cell r="F21">
            <v>965106</v>
          </cell>
        </row>
        <row r="22">
          <cell r="C22">
            <v>1627</v>
          </cell>
          <cell r="F22">
            <v>1610357</v>
          </cell>
        </row>
        <row r="23">
          <cell r="C23">
            <v>165662</v>
          </cell>
          <cell r="F23">
            <v>-47402218</v>
          </cell>
        </row>
        <row r="24">
          <cell r="C24">
            <v>3299</v>
          </cell>
          <cell r="F24">
            <v>-47402218</v>
          </cell>
        </row>
        <row r="25">
          <cell r="C25">
            <v>25460089</v>
          </cell>
          <cell r="F25">
            <v>0</v>
          </cell>
        </row>
        <row r="26">
          <cell r="C26">
            <v>12315394</v>
          </cell>
          <cell r="F26">
            <v>0</v>
          </cell>
        </row>
        <row r="27">
          <cell r="C27">
            <v>40326881</v>
          </cell>
          <cell r="F27">
            <v>49012575</v>
          </cell>
        </row>
        <row r="28">
          <cell r="C28">
            <v>-95268787</v>
          </cell>
          <cell r="F28">
            <v>0</v>
          </cell>
        </row>
        <row r="29">
          <cell r="C29">
            <v>55000</v>
          </cell>
          <cell r="F29">
            <v>0</v>
          </cell>
        </row>
        <row r="30">
          <cell r="C30">
            <v>-92669666</v>
          </cell>
          <cell r="F30">
            <v>49012575</v>
          </cell>
        </row>
        <row r="31">
          <cell r="C31">
            <v>42926002</v>
          </cell>
          <cell r="F31">
            <v>-48367324</v>
          </cell>
        </row>
      </sheetData>
      <sheetData sheetId="67" refreshError="1"/>
      <sheetData sheetId="68" refreshError="1">
        <row r="5">
          <cell r="C5">
            <v>1471500</v>
          </cell>
          <cell r="F5">
            <v>177900730</v>
          </cell>
        </row>
        <row r="6">
          <cell r="C6">
            <v>-36342153</v>
          </cell>
          <cell r="F6">
            <v>8421086</v>
          </cell>
        </row>
        <row r="7">
          <cell r="C7">
            <v>1069681</v>
          </cell>
          <cell r="F7">
            <v>117221842</v>
          </cell>
        </row>
        <row r="8">
          <cell r="C8">
            <v>-33800972</v>
          </cell>
          <cell r="F8">
            <v>47281010</v>
          </cell>
        </row>
        <row r="9">
          <cell r="C9">
            <v>80903</v>
          </cell>
          <cell r="F9">
            <v>69940832</v>
          </cell>
        </row>
        <row r="10">
          <cell r="C10">
            <v>105296542</v>
          </cell>
          <cell r="F10">
            <v>100768931</v>
          </cell>
        </row>
        <row r="11">
          <cell r="C11">
            <v>71576473</v>
          </cell>
          <cell r="F11">
            <v>7565530</v>
          </cell>
        </row>
        <row r="12">
          <cell r="C12">
            <v>205279824</v>
          </cell>
          <cell r="F12">
            <v>38500</v>
          </cell>
        </row>
        <row r="13">
          <cell r="C13">
            <v>276856297</v>
          </cell>
          <cell r="F13">
            <v>108372961</v>
          </cell>
        </row>
        <row r="14">
          <cell r="C14">
            <v>177018305</v>
          </cell>
          <cell r="F14">
            <v>68286629</v>
          </cell>
        </row>
        <row r="15">
          <cell r="C15">
            <v>9303511</v>
          </cell>
          <cell r="F15">
            <v>40086332</v>
          </cell>
        </row>
        <row r="16">
          <cell r="C16">
            <v>51445768</v>
          </cell>
          <cell r="F16">
            <v>98</v>
          </cell>
        </row>
        <row r="17">
          <cell r="C17">
            <v>134876048</v>
          </cell>
          <cell r="F17">
            <v>0</v>
          </cell>
        </row>
        <row r="18">
          <cell r="C18">
            <v>84387476</v>
          </cell>
          <cell r="F18">
            <v>40086234</v>
          </cell>
        </row>
        <row r="19">
          <cell r="C19">
            <v>63388829</v>
          </cell>
          <cell r="F19">
            <v>10480275</v>
          </cell>
        </row>
        <row r="20">
          <cell r="C20">
            <v>13299914</v>
          </cell>
          <cell r="F20">
            <v>29605959</v>
          </cell>
        </row>
        <row r="21">
          <cell r="C21">
            <v>3505043</v>
          </cell>
          <cell r="F21">
            <v>1383224</v>
          </cell>
        </row>
        <row r="22">
          <cell r="C22">
            <v>0</v>
          </cell>
          <cell r="F22">
            <v>30989183</v>
          </cell>
        </row>
        <row r="23">
          <cell r="C23">
            <v>1338334</v>
          </cell>
          <cell r="F23">
            <v>-43926931</v>
          </cell>
        </row>
        <row r="24">
          <cell r="C24">
            <v>2855356</v>
          </cell>
          <cell r="F24">
            <v>-43926931</v>
          </cell>
        </row>
        <row r="25">
          <cell r="C25">
            <v>3975240</v>
          </cell>
          <cell r="F25">
            <v>0</v>
          </cell>
        </row>
        <row r="26">
          <cell r="C26">
            <v>53567533</v>
          </cell>
        </row>
        <row r="27">
          <cell r="C27">
            <v>141930249</v>
          </cell>
          <cell r="F27">
            <v>74475175</v>
          </cell>
        </row>
        <row r="28">
          <cell r="C28">
            <v>-63349575</v>
          </cell>
          <cell r="F28">
            <v>0</v>
          </cell>
        </row>
        <row r="29">
          <cell r="C29">
            <v>50000</v>
          </cell>
          <cell r="F29">
            <v>440939</v>
          </cell>
        </row>
        <row r="30">
          <cell r="C30">
            <v>71576473</v>
          </cell>
          <cell r="F30">
            <v>74475175</v>
          </cell>
        </row>
        <row r="31">
          <cell r="C31">
            <v>276856297</v>
          </cell>
          <cell r="F31">
            <v>-44869216</v>
          </cell>
        </row>
      </sheetData>
      <sheetData sheetId="69" refreshError="1"/>
      <sheetData sheetId="70" refreshError="1"/>
      <sheetData sheetId="71" refreshError="1"/>
      <sheetData sheetId="72" refreshError="1">
        <row r="5">
          <cell r="C5">
            <v>645245</v>
          </cell>
          <cell r="F5">
            <v>10863644</v>
          </cell>
        </row>
        <row r="6">
          <cell r="C6">
            <v>-133378293</v>
          </cell>
          <cell r="F6">
            <v>694757</v>
          </cell>
        </row>
        <row r="7">
          <cell r="C7">
            <v>277191</v>
          </cell>
          <cell r="F7">
            <v>28269674</v>
          </cell>
        </row>
        <row r="8">
          <cell r="C8">
            <v>-132455857</v>
          </cell>
          <cell r="F8">
            <v>13772389</v>
          </cell>
        </row>
        <row r="9">
          <cell r="C9">
            <v>0</v>
          </cell>
          <cell r="F9">
            <v>14497285</v>
          </cell>
        </row>
        <row r="10">
          <cell r="C10">
            <v>93789900</v>
          </cell>
          <cell r="F10">
            <v>41563666</v>
          </cell>
        </row>
        <row r="11">
          <cell r="C11">
            <v>-38665957</v>
          </cell>
          <cell r="F11">
            <v>0</v>
          </cell>
        </row>
        <row r="12">
          <cell r="C12">
            <v>162467756</v>
          </cell>
          <cell r="F12">
            <v>27921</v>
          </cell>
        </row>
        <row r="13">
          <cell r="C13">
            <v>123801799</v>
          </cell>
          <cell r="F13">
            <v>41591587</v>
          </cell>
        </row>
        <row r="14">
          <cell r="C14">
            <v>11558401</v>
          </cell>
          <cell r="F14">
            <v>32563399</v>
          </cell>
        </row>
        <row r="15">
          <cell r="C15">
            <v>0</v>
          </cell>
          <cell r="F15">
            <v>9028188</v>
          </cell>
        </row>
        <row r="16">
          <cell r="C16">
            <v>5604743</v>
          </cell>
          <cell r="F16">
            <v>0</v>
          </cell>
        </row>
        <row r="17">
          <cell r="C17">
            <v>5953658</v>
          </cell>
          <cell r="F17">
            <v>0</v>
          </cell>
        </row>
        <row r="18">
          <cell r="C18">
            <v>42533053</v>
          </cell>
          <cell r="F18">
            <v>9028188</v>
          </cell>
        </row>
        <row r="19">
          <cell r="C19">
            <v>9863403</v>
          </cell>
          <cell r="F19">
            <v>1173215</v>
          </cell>
        </row>
        <row r="20">
          <cell r="C20">
            <v>19914255</v>
          </cell>
          <cell r="F20">
            <v>7854973</v>
          </cell>
        </row>
        <row r="21">
          <cell r="C21">
            <v>885612</v>
          </cell>
          <cell r="F21">
            <v>246679</v>
          </cell>
        </row>
        <row r="22">
          <cell r="C22">
            <v>0</v>
          </cell>
          <cell r="F22">
            <v>8101652</v>
          </cell>
        </row>
        <row r="23">
          <cell r="C23">
            <v>288758</v>
          </cell>
          <cell r="F23">
            <v>-23792084</v>
          </cell>
        </row>
        <row r="24">
          <cell r="C24">
            <v>11581025</v>
          </cell>
          <cell r="F24">
            <v>-23792084</v>
          </cell>
        </row>
        <row r="25">
          <cell r="C25">
            <v>69858640</v>
          </cell>
          <cell r="F25">
            <v>0</v>
          </cell>
        </row>
        <row r="26">
          <cell r="C26">
            <v>5359948</v>
          </cell>
          <cell r="F26">
            <v>0</v>
          </cell>
        </row>
        <row r="27">
          <cell r="C27">
            <v>117751641</v>
          </cell>
          <cell r="F27">
            <v>31893736</v>
          </cell>
        </row>
        <row r="28">
          <cell r="C28">
            <v>-44716115</v>
          </cell>
          <cell r="F28">
            <v>0</v>
          </cell>
        </row>
        <row r="29">
          <cell r="C29">
            <v>96500</v>
          </cell>
          <cell r="F29">
            <v>0</v>
          </cell>
        </row>
        <row r="30">
          <cell r="C30">
            <v>-38665957</v>
          </cell>
          <cell r="F30">
            <v>31893736</v>
          </cell>
        </row>
        <row r="31">
          <cell r="C31">
            <v>123801799</v>
          </cell>
          <cell r="F31">
            <v>-24038763</v>
          </cell>
        </row>
      </sheetData>
      <sheetData sheetId="73" refreshError="1"/>
      <sheetData sheetId="74" refreshError="1">
        <row r="5">
          <cell r="C5">
            <v>1405000</v>
          </cell>
          <cell r="F5">
            <v>31798493</v>
          </cell>
        </row>
        <row r="6">
          <cell r="C6">
            <v>-294939079</v>
          </cell>
          <cell r="F6">
            <v>4064032</v>
          </cell>
        </row>
        <row r="7">
          <cell r="C7">
            <v>92594</v>
          </cell>
          <cell r="F7">
            <v>5269290</v>
          </cell>
        </row>
        <row r="8">
          <cell r="C8">
            <v>-293441485</v>
          </cell>
          <cell r="F8">
            <v>475658</v>
          </cell>
        </row>
        <row r="9">
          <cell r="C9">
            <v>0</v>
          </cell>
          <cell r="F9">
            <v>4793632</v>
          </cell>
        </row>
        <row r="10">
          <cell r="C10">
            <v>185473384</v>
          </cell>
          <cell r="F10">
            <v>407799</v>
          </cell>
        </row>
        <row r="11">
          <cell r="C11">
            <v>-107968101</v>
          </cell>
          <cell r="F11">
            <v>0</v>
          </cell>
        </row>
        <row r="12">
          <cell r="C12">
            <v>173256310</v>
          </cell>
          <cell r="F12">
            <v>362792</v>
          </cell>
        </row>
        <row r="13">
          <cell r="C13">
            <v>65288209</v>
          </cell>
          <cell r="F13">
            <v>770591</v>
          </cell>
        </row>
        <row r="14">
          <cell r="C14">
            <v>35858693</v>
          </cell>
          <cell r="F14">
            <v>770794</v>
          </cell>
        </row>
        <row r="15">
          <cell r="C15">
            <v>3832</v>
          </cell>
          <cell r="F15">
            <v>-203</v>
          </cell>
        </row>
        <row r="16">
          <cell r="C16">
            <v>6312021</v>
          </cell>
          <cell r="F16">
            <v>0</v>
          </cell>
        </row>
        <row r="17">
          <cell r="C17">
            <v>29550504</v>
          </cell>
          <cell r="F17">
            <v>0</v>
          </cell>
        </row>
        <row r="18">
          <cell r="C18">
            <v>5528718</v>
          </cell>
          <cell r="F18">
            <v>-203</v>
          </cell>
        </row>
        <row r="19">
          <cell r="C19">
            <v>4628628</v>
          </cell>
          <cell r="F19">
            <v>1989759</v>
          </cell>
        </row>
        <row r="20">
          <cell r="C20">
            <v>415449</v>
          </cell>
          <cell r="F20">
            <v>-1989962</v>
          </cell>
        </row>
        <row r="21">
          <cell r="C21">
            <v>110431</v>
          </cell>
          <cell r="F21">
            <v>743535</v>
          </cell>
        </row>
        <row r="22">
          <cell r="C22">
            <v>0</v>
          </cell>
          <cell r="F22">
            <v>-1246427</v>
          </cell>
        </row>
        <row r="23">
          <cell r="C23">
            <v>195789</v>
          </cell>
          <cell r="F23">
            <v>-62509777</v>
          </cell>
        </row>
        <row r="24">
          <cell r="C24">
            <v>178421</v>
          </cell>
          <cell r="F24">
            <v>-62509777</v>
          </cell>
        </row>
        <row r="25">
          <cell r="C25">
            <v>23647168</v>
          </cell>
          <cell r="F25">
            <v>0</v>
          </cell>
        </row>
        <row r="26">
          <cell r="C26">
            <v>6561819</v>
          </cell>
          <cell r="F26">
            <v>0</v>
          </cell>
        </row>
        <row r="27">
          <cell r="C27">
            <v>35737705</v>
          </cell>
          <cell r="F27">
            <v>61277510</v>
          </cell>
        </row>
        <row r="28">
          <cell r="C28">
            <v>-137518605</v>
          </cell>
          <cell r="F28">
            <v>0</v>
          </cell>
        </row>
        <row r="29">
          <cell r="C29">
            <v>0</v>
          </cell>
          <cell r="F29">
            <v>-14160</v>
          </cell>
        </row>
        <row r="30">
          <cell r="C30">
            <v>-107968101</v>
          </cell>
          <cell r="F30">
            <v>61277510</v>
          </cell>
        </row>
        <row r="31">
          <cell r="C31">
            <v>65288209</v>
          </cell>
          <cell r="F31">
            <v>-63267472</v>
          </cell>
        </row>
      </sheetData>
      <sheetData sheetId="75" refreshError="1"/>
      <sheetData sheetId="76" refreshError="1">
        <row r="5">
          <cell r="C5">
            <v>554506</v>
          </cell>
          <cell r="F5">
            <v>15708908</v>
          </cell>
        </row>
        <row r="6">
          <cell r="C6">
            <v>-134303690</v>
          </cell>
          <cell r="F6">
            <v>3975565</v>
          </cell>
        </row>
        <row r="7">
          <cell r="C7">
            <v>148078</v>
          </cell>
          <cell r="F7">
            <v>27237057</v>
          </cell>
        </row>
        <row r="8">
          <cell r="C8">
            <v>-133601106</v>
          </cell>
          <cell r="F8">
            <v>16188202</v>
          </cell>
        </row>
        <row r="9">
          <cell r="C9">
            <v>0</v>
          </cell>
          <cell r="F9">
            <v>11048855</v>
          </cell>
        </row>
        <row r="10">
          <cell r="C10">
            <v>105161233</v>
          </cell>
          <cell r="F10">
            <v>33648235</v>
          </cell>
        </row>
        <row r="11">
          <cell r="C11">
            <v>-28439873</v>
          </cell>
          <cell r="F11">
            <v>0</v>
          </cell>
        </row>
        <row r="12">
          <cell r="C12">
            <v>95311694</v>
          </cell>
          <cell r="F12">
            <v>1652566</v>
          </cell>
        </row>
        <row r="13">
          <cell r="C13">
            <v>66871821</v>
          </cell>
          <cell r="F13">
            <v>35300801</v>
          </cell>
        </row>
        <row r="14">
          <cell r="C14">
            <v>19684149</v>
          </cell>
          <cell r="F14">
            <v>25473518</v>
          </cell>
        </row>
        <row r="15">
          <cell r="C15">
            <v>324</v>
          </cell>
          <cell r="F15">
            <v>9827283</v>
          </cell>
        </row>
        <row r="16">
          <cell r="C16">
            <v>5458269</v>
          </cell>
          <cell r="F16">
            <v>0</v>
          </cell>
        </row>
        <row r="17">
          <cell r="C17">
            <v>14226204</v>
          </cell>
          <cell r="F17">
            <v>0</v>
          </cell>
        </row>
        <row r="18">
          <cell r="C18">
            <v>31749357</v>
          </cell>
          <cell r="F18">
            <v>9827283</v>
          </cell>
        </row>
        <row r="19">
          <cell r="C19">
            <v>12870347</v>
          </cell>
          <cell r="F19">
            <v>1355509</v>
          </cell>
        </row>
        <row r="20">
          <cell r="C20">
            <v>3259588</v>
          </cell>
          <cell r="F20">
            <v>8471774</v>
          </cell>
        </row>
        <row r="21">
          <cell r="C21">
            <v>15359326</v>
          </cell>
          <cell r="F21">
            <v>526000</v>
          </cell>
        </row>
        <row r="22">
          <cell r="C22">
            <v>34</v>
          </cell>
          <cell r="F22">
            <v>8997774</v>
          </cell>
        </row>
        <row r="23">
          <cell r="C23">
            <v>260062</v>
          </cell>
          <cell r="F23">
            <v>-33067931</v>
          </cell>
        </row>
        <row r="24">
          <cell r="F24">
            <v>-33067931</v>
          </cell>
        </row>
        <row r="25">
          <cell r="C25">
            <v>15348886</v>
          </cell>
          <cell r="F25">
            <v>0</v>
          </cell>
        </row>
        <row r="26">
          <cell r="C26">
            <v>5547374</v>
          </cell>
          <cell r="F26">
            <v>0</v>
          </cell>
        </row>
        <row r="27">
          <cell r="C27">
            <v>52645617</v>
          </cell>
          <cell r="F27">
            <v>42065705</v>
          </cell>
        </row>
        <row r="28">
          <cell r="C28">
            <v>-42666077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-28439873</v>
          </cell>
          <cell r="F30">
            <v>42065705</v>
          </cell>
        </row>
        <row r="31">
          <cell r="C31">
            <v>66871821</v>
          </cell>
          <cell r="F31">
            <v>-33593931</v>
          </cell>
        </row>
      </sheetData>
      <sheetData sheetId="77" refreshError="1"/>
      <sheetData sheetId="78" refreshError="1">
        <row r="5">
          <cell r="C5">
            <v>1071700</v>
          </cell>
          <cell r="F5">
            <v>8315143</v>
          </cell>
        </row>
        <row r="6">
          <cell r="C6">
            <v>29267460</v>
          </cell>
          <cell r="F6">
            <v>235135</v>
          </cell>
        </row>
        <row r="7">
          <cell r="C7">
            <v>211646</v>
          </cell>
          <cell r="F7">
            <v>55040684</v>
          </cell>
        </row>
        <row r="8">
          <cell r="C8">
            <v>30550806</v>
          </cell>
          <cell r="F8">
            <v>12514693</v>
          </cell>
        </row>
        <row r="9">
          <cell r="C9">
            <v>0</v>
          </cell>
          <cell r="F9">
            <v>42525991</v>
          </cell>
        </row>
        <row r="10">
          <cell r="C10">
            <v>31408593</v>
          </cell>
          <cell r="F10">
            <v>145128311</v>
          </cell>
        </row>
        <row r="11">
          <cell r="C11">
            <v>61959399</v>
          </cell>
          <cell r="F11">
            <v>0</v>
          </cell>
        </row>
        <row r="12">
          <cell r="C12">
            <v>424915424</v>
          </cell>
          <cell r="F12">
            <v>116714</v>
          </cell>
        </row>
        <row r="13">
          <cell r="C13">
            <v>486874823</v>
          </cell>
          <cell r="F13">
            <v>145245025</v>
          </cell>
        </row>
        <row r="14">
          <cell r="C14">
            <v>8550278</v>
          </cell>
          <cell r="F14">
            <v>128028905</v>
          </cell>
        </row>
        <row r="15">
          <cell r="C15">
            <v>0</v>
          </cell>
          <cell r="F15">
            <v>17216120</v>
          </cell>
        </row>
        <row r="16">
          <cell r="C16">
            <v>4093918</v>
          </cell>
          <cell r="F16">
            <v>0</v>
          </cell>
        </row>
        <row r="17">
          <cell r="C17">
            <v>4456360</v>
          </cell>
          <cell r="F17">
            <v>0</v>
          </cell>
        </row>
        <row r="18">
          <cell r="C18">
            <v>67100354</v>
          </cell>
          <cell r="F18">
            <v>17216120</v>
          </cell>
        </row>
        <row r="19">
          <cell r="C19">
            <v>50085191</v>
          </cell>
          <cell r="F19">
            <v>880926</v>
          </cell>
        </row>
        <row r="20">
          <cell r="C20">
            <v>3614777</v>
          </cell>
          <cell r="F20">
            <v>16335194</v>
          </cell>
        </row>
        <row r="21">
          <cell r="C21">
            <v>13306291</v>
          </cell>
          <cell r="F21">
            <v>147805</v>
          </cell>
        </row>
        <row r="22">
          <cell r="C22">
            <v>0</v>
          </cell>
          <cell r="F22">
            <v>16482999</v>
          </cell>
        </row>
        <row r="23">
          <cell r="C23">
            <v>67421</v>
          </cell>
          <cell r="F23">
            <v>-379896</v>
          </cell>
        </row>
        <row r="24">
          <cell r="C24">
            <v>26674</v>
          </cell>
          <cell r="F24">
            <v>-379896</v>
          </cell>
        </row>
        <row r="25">
          <cell r="C25">
            <v>406338097</v>
          </cell>
          <cell r="F25">
            <v>0</v>
          </cell>
        </row>
        <row r="26">
          <cell r="C26">
            <v>8980012</v>
          </cell>
          <cell r="F26">
            <v>0</v>
          </cell>
        </row>
        <row r="27">
          <cell r="C27">
            <v>482418463</v>
          </cell>
          <cell r="F27">
            <v>16862895</v>
          </cell>
        </row>
        <row r="28">
          <cell r="C28">
            <v>57503039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61959399</v>
          </cell>
          <cell r="F30">
            <v>16862895</v>
          </cell>
        </row>
        <row r="31">
          <cell r="C31">
            <v>486874823</v>
          </cell>
          <cell r="F31">
            <v>-527701</v>
          </cell>
        </row>
      </sheetData>
      <sheetData sheetId="79" refreshError="1"/>
      <sheetData sheetId="80" refreshError="1">
        <row r="5">
          <cell r="C5">
            <v>32692646</v>
          </cell>
          <cell r="F5">
            <v>29981491</v>
          </cell>
        </row>
        <row r="6">
          <cell r="C6">
            <v>62589431</v>
          </cell>
          <cell r="F6">
            <v>12850254</v>
          </cell>
        </row>
        <row r="7">
          <cell r="C7">
            <v>232147</v>
          </cell>
          <cell r="F7">
            <v>75191616</v>
          </cell>
        </row>
        <row r="8">
          <cell r="C8">
            <v>95514224</v>
          </cell>
          <cell r="F8">
            <v>11488075</v>
          </cell>
        </row>
        <row r="9">
          <cell r="C9">
            <v>0</v>
          </cell>
          <cell r="F9">
            <v>63703541</v>
          </cell>
        </row>
        <row r="10">
          <cell r="C10">
            <v>43757003</v>
          </cell>
          <cell r="F10">
            <v>99216152</v>
          </cell>
        </row>
        <row r="11">
          <cell r="C11">
            <v>139271227</v>
          </cell>
          <cell r="F11">
            <v>38213</v>
          </cell>
        </row>
        <row r="12">
          <cell r="C12">
            <v>39681717</v>
          </cell>
          <cell r="F12">
            <v>1653643</v>
          </cell>
        </row>
        <row r="13">
          <cell r="C13">
            <v>178952944</v>
          </cell>
          <cell r="F13">
            <v>100908008</v>
          </cell>
        </row>
        <row r="14">
          <cell r="C14">
            <v>42316607</v>
          </cell>
          <cell r="F14">
            <v>56915658</v>
          </cell>
        </row>
        <row r="15">
          <cell r="C15">
            <v>515138</v>
          </cell>
          <cell r="F15">
            <v>43992350</v>
          </cell>
        </row>
        <row r="16">
          <cell r="C16">
            <v>10500569</v>
          </cell>
          <cell r="F16">
            <v>0</v>
          </cell>
        </row>
        <row r="17">
          <cell r="C17">
            <v>32331176</v>
          </cell>
          <cell r="F17">
            <v>0</v>
          </cell>
        </row>
        <row r="18">
          <cell r="C18">
            <v>68055080</v>
          </cell>
          <cell r="F18">
            <v>43992350</v>
          </cell>
        </row>
        <row r="19">
          <cell r="C19">
            <v>35395586</v>
          </cell>
          <cell r="F19">
            <v>3302460</v>
          </cell>
        </row>
        <row r="20">
          <cell r="C20">
            <v>2761704</v>
          </cell>
          <cell r="F20">
            <v>40689890</v>
          </cell>
        </row>
        <row r="21">
          <cell r="C21">
            <v>8799837</v>
          </cell>
          <cell r="F21">
            <v>1126355</v>
          </cell>
        </row>
        <row r="22">
          <cell r="C22">
            <v>0</v>
          </cell>
          <cell r="F22">
            <v>41816245</v>
          </cell>
        </row>
        <row r="23">
          <cell r="C23">
            <v>74476</v>
          </cell>
          <cell r="F23">
            <v>7547224</v>
          </cell>
        </row>
        <row r="24">
          <cell r="C24">
            <v>21023477</v>
          </cell>
          <cell r="F24">
            <v>7547224</v>
          </cell>
        </row>
        <row r="25">
          <cell r="C25">
            <v>53017338</v>
          </cell>
          <cell r="F25">
            <v>0</v>
          </cell>
        </row>
        <row r="26">
          <cell r="C26">
            <v>25546530</v>
          </cell>
          <cell r="F26">
            <v>0</v>
          </cell>
        </row>
        <row r="27">
          <cell r="C27">
            <v>146618948</v>
          </cell>
          <cell r="F27">
            <v>34269021</v>
          </cell>
        </row>
        <row r="28">
          <cell r="C28">
            <v>106937231</v>
          </cell>
          <cell r="F28">
            <v>0</v>
          </cell>
        </row>
        <row r="29">
          <cell r="C29">
            <v>2820</v>
          </cell>
          <cell r="F29">
            <v>0</v>
          </cell>
        </row>
        <row r="30">
          <cell r="C30">
            <v>139271227</v>
          </cell>
          <cell r="F30">
            <v>34269021</v>
          </cell>
        </row>
        <row r="31">
          <cell r="C31">
            <v>178952944</v>
          </cell>
          <cell r="F31">
            <v>6420869</v>
          </cell>
        </row>
      </sheetData>
      <sheetData sheetId="81" refreshError="1"/>
      <sheetData sheetId="82" refreshError="1">
        <row r="5">
          <cell r="C5">
            <v>1061745</v>
          </cell>
          <cell r="F5">
            <v>56080153</v>
          </cell>
        </row>
        <row r="6">
          <cell r="C6">
            <v>-76704698</v>
          </cell>
          <cell r="F6">
            <v>673624</v>
          </cell>
        </row>
        <row r="7">
          <cell r="C7">
            <v>47309</v>
          </cell>
          <cell r="F7">
            <v>17222498</v>
          </cell>
        </row>
        <row r="8">
          <cell r="C8">
            <v>-75595644</v>
          </cell>
          <cell r="F8">
            <v>5395284</v>
          </cell>
        </row>
        <row r="9">
          <cell r="C9">
            <v>0</v>
          </cell>
          <cell r="F9">
            <v>11827214</v>
          </cell>
        </row>
        <row r="10">
          <cell r="C10">
            <v>0</v>
          </cell>
          <cell r="F10">
            <v>5701674</v>
          </cell>
        </row>
        <row r="11">
          <cell r="C11">
            <v>-75595644</v>
          </cell>
          <cell r="F11">
            <v>0</v>
          </cell>
        </row>
        <row r="12">
          <cell r="C12">
            <v>211137468</v>
          </cell>
          <cell r="F12">
            <v>9999894</v>
          </cell>
        </row>
        <row r="13">
          <cell r="C13">
            <v>135541824</v>
          </cell>
          <cell r="F13">
            <v>15701568</v>
          </cell>
        </row>
        <row r="14">
          <cell r="C14">
            <v>56199681</v>
          </cell>
          <cell r="F14">
            <v>2931745</v>
          </cell>
        </row>
        <row r="15">
          <cell r="C15">
            <v>554096</v>
          </cell>
          <cell r="F15">
            <v>12769823</v>
          </cell>
        </row>
        <row r="16">
          <cell r="C16">
            <v>3191448</v>
          </cell>
          <cell r="F16">
            <v>0</v>
          </cell>
        </row>
        <row r="17">
          <cell r="C17">
            <v>53562329</v>
          </cell>
          <cell r="F17">
            <v>0</v>
          </cell>
        </row>
        <row r="18">
          <cell r="C18">
            <v>18599884</v>
          </cell>
          <cell r="F18">
            <v>12769823</v>
          </cell>
        </row>
        <row r="19">
          <cell r="C19">
            <v>10080817</v>
          </cell>
          <cell r="F19">
            <v>549270</v>
          </cell>
        </row>
        <row r="20">
          <cell r="C20">
            <v>2046206</v>
          </cell>
          <cell r="F20">
            <v>12220553</v>
          </cell>
        </row>
        <row r="21">
          <cell r="C21">
            <v>4800302</v>
          </cell>
          <cell r="F21">
            <v>1034595</v>
          </cell>
        </row>
        <row r="22">
          <cell r="C22">
            <v>0</v>
          </cell>
          <cell r="F22">
            <v>13255148</v>
          </cell>
        </row>
        <row r="23">
          <cell r="C23">
            <v>1672559</v>
          </cell>
          <cell r="F23">
            <v>-18135466</v>
          </cell>
        </row>
        <row r="24">
          <cell r="C24">
            <v>0</v>
          </cell>
          <cell r="F24">
            <v>-18135466</v>
          </cell>
        </row>
        <row r="25">
          <cell r="C25">
            <v>17823801</v>
          </cell>
          <cell r="F25">
            <v>0</v>
          </cell>
        </row>
        <row r="26">
          <cell r="C26">
            <v>44993805</v>
          </cell>
          <cell r="F26">
            <v>0</v>
          </cell>
        </row>
        <row r="27">
          <cell r="C27">
            <v>81417490</v>
          </cell>
          <cell r="F27">
            <v>31390614</v>
          </cell>
        </row>
        <row r="28">
          <cell r="C28">
            <v>-129719978</v>
          </cell>
          <cell r="F28">
            <v>0</v>
          </cell>
        </row>
        <row r="29">
          <cell r="C29">
            <v>562005</v>
          </cell>
          <cell r="F29">
            <v>0</v>
          </cell>
        </row>
        <row r="30">
          <cell r="C30">
            <v>-75595644</v>
          </cell>
          <cell r="F30">
            <v>31390614</v>
          </cell>
        </row>
        <row r="31">
          <cell r="C31">
            <v>135541824</v>
          </cell>
          <cell r="F31">
            <v>-19170061</v>
          </cell>
        </row>
      </sheetData>
      <sheetData sheetId="83" refreshError="1"/>
      <sheetData sheetId="84" refreshError="1">
        <row r="5">
          <cell r="C5">
            <v>677585</v>
          </cell>
          <cell r="F5">
            <v>14135083</v>
          </cell>
        </row>
        <row r="6">
          <cell r="C6">
            <v>41844044</v>
          </cell>
          <cell r="F6">
            <v>14607822</v>
          </cell>
        </row>
        <row r="7">
          <cell r="C7">
            <v>75244</v>
          </cell>
          <cell r="F7">
            <v>177185598</v>
          </cell>
        </row>
        <row r="8">
          <cell r="C8">
            <v>42596873</v>
          </cell>
          <cell r="F8">
            <v>64042061</v>
          </cell>
        </row>
        <row r="9">
          <cell r="C9">
            <v>0</v>
          </cell>
          <cell r="F9">
            <v>113143537</v>
          </cell>
        </row>
        <row r="10">
          <cell r="C10">
            <v>73119386</v>
          </cell>
          <cell r="F10">
            <v>34742963</v>
          </cell>
        </row>
        <row r="11">
          <cell r="C11">
            <v>115716259</v>
          </cell>
          <cell r="F11">
            <v>-195660</v>
          </cell>
        </row>
        <row r="12">
          <cell r="C12">
            <v>287185108</v>
          </cell>
          <cell r="F12">
            <v>82544043</v>
          </cell>
        </row>
        <row r="13">
          <cell r="C13">
            <v>402901367</v>
          </cell>
          <cell r="F13">
            <v>117091346</v>
          </cell>
        </row>
        <row r="14">
          <cell r="C14">
            <v>13064156</v>
          </cell>
          <cell r="F14">
            <v>42271695</v>
          </cell>
        </row>
        <row r="15">
          <cell r="C15">
            <v>15678749</v>
          </cell>
          <cell r="F15">
            <v>74819651</v>
          </cell>
        </row>
        <row r="16">
          <cell r="C16">
            <v>3736693</v>
          </cell>
          <cell r="F16">
            <v>0</v>
          </cell>
        </row>
        <row r="17">
          <cell r="C17">
            <v>25006212</v>
          </cell>
          <cell r="F17">
            <v>0</v>
          </cell>
        </row>
        <row r="18">
          <cell r="C18">
            <v>151792595</v>
          </cell>
          <cell r="F18">
            <v>74819651</v>
          </cell>
        </row>
        <row r="19">
          <cell r="C19">
            <v>80649750</v>
          </cell>
          <cell r="F19">
            <v>1097746</v>
          </cell>
        </row>
        <row r="20">
          <cell r="C20">
            <v>18017473</v>
          </cell>
          <cell r="F20">
            <v>73721905</v>
          </cell>
        </row>
        <row r="21">
          <cell r="C21">
            <v>52254925</v>
          </cell>
          <cell r="F21">
            <v>19854034</v>
          </cell>
        </row>
        <row r="22">
          <cell r="C22">
            <v>0</v>
          </cell>
          <cell r="F22">
            <v>93575939</v>
          </cell>
        </row>
        <row r="23">
          <cell r="C23">
            <v>264697</v>
          </cell>
          <cell r="F23">
            <v>57561691</v>
          </cell>
        </row>
        <row r="24">
          <cell r="C24">
            <v>605750</v>
          </cell>
          <cell r="F24">
            <v>57561691</v>
          </cell>
        </row>
        <row r="25">
          <cell r="C25">
            <v>67684264</v>
          </cell>
          <cell r="F25">
            <v>0</v>
          </cell>
        </row>
        <row r="26">
          <cell r="C26">
            <v>157332296</v>
          </cell>
          <cell r="F26">
            <v>0</v>
          </cell>
        </row>
        <row r="27">
          <cell r="C27">
            <v>376809155</v>
          </cell>
          <cell r="F27">
            <v>36014248</v>
          </cell>
        </row>
        <row r="28">
          <cell r="C28">
            <v>89624047</v>
          </cell>
          <cell r="F28">
            <v>0</v>
          </cell>
        </row>
        <row r="29">
          <cell r="C29">
            <v>1086000</v>
          </cell>
          <cell r="F29">
            <v>0</v>
          </cell>
        </row>
        <row r="30">
          <cell r="C30">
            <v>115716259</v>
          </cell>
          <cell r="F30">
            <v>36014248</v>
          </cell>
        </row>
        <row r="31">
          <cell r="C31">
            <v>402901367</v>
          </cell>
          <cell r="F31">
            <v>37707657</v>
          </cell>
        </row>
      </sheetData>
      <sheetData sheetId="85" refreshError="1"/>
      <sheetData sheetId="86" refreshError="1">
        <row r="5">
          <cell r="C5">
            <v>800000</v>
          </cell>
          <cell r="F5">
            <v>1568484</v>
          </cell>
        </row>
        <row r="6">
          <cell r="C6">
            <v>-34156088</v>
          </cell>
          <cell r="F6">
            <v>93992</v>
          </cell>
        </row>
        <row r="7">
          <cell r="C7">
            <v>67034</v>
          </cell>
          <cell r="F7">
            <v>2152941</v>
          </cell>
        </row>
        <row r="8">
          <cell r="C8">
            <v>-33289054</v>
          </cell>
          <cell r="F8">
            <v>1381562</v>
          </cell>
        </row>
        <row r="9">
          <cell r="C9">
            <v>40436</v>
          </cell>
          <cell r="F9">
            <v>771379</v>
          </cell>
        </row>
        <row r="10">
          <cell r="C10">
            <v>22957097</v>
          </cell>
          <cell r="F10">
            <v>3707678</v>
          </cell>
        </row>
        <row r="11">
          <cell r="C11">
            <v>-10291521</v>
          </cell>
          <cell r="F11">
            <v>18501</v>
          </cell>
        </row>
        <row r="12">
          <cell r="C12">
            <v>21304035</v>
          </cell>
          <cell r="F12">
            <v>801989</v>
          </cell>
        </row>
        <row r="13">
          <cell r="C13">
            <v>11012514</v>
          </cell>
          <cell r="F13">
            <v>4528168</v>
          </cell>
        </row>
        <row r="14">
          <cell r="C14">
            <v>1291913</v>
          </cell>
          <cell r="F14">
            <v>3713668</v>
          </cell>
        </row>
        <row r="15">
          <cell r="C15">
            <v>370563</v>
          </cell>
          <cell r="F15">
            <v>814500</v>
          </cell>
        </row>
        <row r="16">
          <cell r="C16">
            <v>648612</v>
          </cell>
          <cell r="F16">
            <v>0</v>
          </cell>
        </row>
        <row r="17">
          <cell r="C17">
            <v>1013864</v>
          </cell>
          <cell r="F17">
            <v>0</v>
          </cell>
        </row>
        <row r="18">
          <cell r="C18">
            <v>2302943</v>
          </cell>
          <cell r="F18">
            <v>814500</v>
          </cell>
        </row>
        <row r="19">
          <cell r="C19">
            <v>564825</v>
          </cell>
          <cell r="F19">
            <v>108158</v>
          </cell>
        </row>
        <row r="20">
          <cell r="C20">
            <v>559121</v>
          </cell>
          <cell r="F20">
            <v>706342</v>
          </cell>
        </row>
        <row r="21">
          <cell r="C21">
            <v>889251</v>
          </cell>
          <cell r="F21">
            <v>124406</v>
          </cell>
        </row>
        <row r="22">
          <cell r="C22">
            <v>98238</v>
          </cell>
          <cell r="F22">
            <v>830748</v>
          </cell>
        </row>
        <row r="23">
          <cell r="C23">
            <v>191508</v>
          </cell>
          <cell r="F23">
            <v>-6503889</v>
          </cell>
        </row>
        <row r="24">
          <cell r="C24">
            <v>0</v>
          </cell>
          <cell r="F24">
            <v>-6503889</v>
          </cell>
        </row>
        <row r="25">
          <cell r="C25">
            <v>6415747</v>
          </cell>
          <cell r="F25">
            <v>0</v>
          </cell>
        </row>
        <row r="26">
          <cell r="C26">
            <v>1279960</v>
          </cell>
          <cell r="F26">
            <v>0</v>
          </cell>
        </row>
        <row r="27">
          <cell r="C27">
            <v>9998650</v>
          </cell>
          <cell r="F27">
            <v>7334637</v>
          </cell>
        </row>
        <row r="28">
          <cell r="C28">
            <v>-11305385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-10291521</v>
          </cell>
          <cell r="F30">
            <v>7334637</v>
          </cell>
        </row>
        <row r="31">
          <cell r="C31">
            <v>11012514</v>
          </cell>
          <cell r="F31">
            <v>-6628295</v>
          </cell>
        </row>
      </sheetData>
      <sheetData sheetId="87" refreshError="1"/>
      <sheetData sheetId="88" refreshError="1">
        <row r="5">
          <cell r="C5">
            <v>671382</v>
          </cell>
          <cell r="F5">
            <v>6477346</v>
          </cell>
        </row>
        <row r="6">
          <cell r="C6">
            <v>-88152232</v>
          </cell>
          <cell r="F6">
            <v>452644</v>
          </cell>
        </row>
        <row r="7">
          <cell r="C7">
            <v>0</v>
          </cell>
          <cell r="F7">
            <v>131040</v>
          </cell>
        </row>
        <row r="8">
          <cell r="C8">
            <v>-87480850</v>
          </cell>
          <cell r="F8">
            <v>0</v>
          </cell>
        </row>
        <row r="9">
          <cell r="C9">
            <v>0</v>
          </cell>
          <cell r="F9">
            <v>131040</v>
          </cell>
        </row>
        <row r="10">
          <cell r="C10">
            <v>0</v>
          </cell>
          <cell r="F10">
            <v>6422508</v>
          </cell>
        </row>
        <row r="11">
          <cell r="C11">
            <v>-87480850</v>
          </cell>
          <cell r="F11">
            <v>0</v>
          </cell>
        </row>
        <row r="12">
          <cell r="C12">
            <v>130159395</v>
          </cell>
          <cell r="F12">
            <v>15218170</v>
          </cell>
        </row>
        <row r="13">
          <cell r="C13">
            <v>42678545</v>
          </cell>
          <cell r="F13">
            <v>21640678</v>
          </cell>
        </row>
        <row r="14">
          <cell r="C14">
            <v>6929990</v>
          </cell>
          <cell r="F14">
            <v>25853246</v>
          </cell>
        </row>
        <row r="15">
          <cell r="C15">
            <v>0</v>
          </cell>
          <cell r="F15">
            <v>-4212568</v>
          </cell>
        </row>
        <row r="16">
          <cell r="C16">
            <v>2680229</v>
          </cell>
          <cell r="F16">
            <v>0</v>
          </cell>
        </row>
        <row r="17">
          <cell r="C17">
            <v>4249761</v>
          </cell>
          <cell r="F17">
            <v>0</v>
          </cell>
        </row>
        <row r="18">
          <cell r="C18">
            <v>978980</v>
          </cell>
          <cell r="F18">
            <v>-4212568</v>
          </cell>
        </row>
        <row r="19">
          <cell r="C19">
            <v>94528</v>
          </cell>
          <cell r="F19">
            <v>741296</v>
          </cell>
        </row>
        <row r="20">
          <cell r="C20">
            <v>54000</v>
          </cell>
          <cell r="F20">
            <v>-4953864</v>
          </cell>
        </row>
        <row r="21">
          <cell r="C21">
            <v>830452</v>
          </cell>
          <cell r="F21">
            <v>-644254</v>
          </cell>
        </row>
        <row r="22">
          <cell r="C22">
            <v>0</v>
          </cell>
          <cell r="F22">
            <v>-5598118</v>
          </cell>
        </row>
        <row r="23">
          <cell r="C23">
            <v>0</v>
          </cell>
          <cell r="F23">
            <v>-21762102</v>
          </cell>
        </row>
        <row r="24">
          <cell r="C24">
            <v>0</v>
          </cell>
          <cell r="F24">
            <v>-21762102</v>
          </cell>
        </row>
        <row r="25">
          <cell r="C25">
            <v>18543505</v>
          </cell>
          <cell r="F25">
            <v>0</v>
          </cell>
        </row>
        <row r="26">
          <cell r="C26">
            <v>18781299</v>
          </cell>
          <cell r="F26">
            <v>0</v>
          </cell>
        </row>
        <row r="27">
          <cell r="C27">
            <v>38303784</v>
          </cell>
          <cell r="F27">
            <v>16163984</v>
          </cell>
        </row>
        <row r="28">
          <cell r="C28">
            <v>-91855611</v>
          </cell>
          <cell r="F28">
            <v>0</v>
          </cell>
        </row>
        <row r="29">
          <cell r="C29">
            <v>125000</v>
          </cell>
          <cell r="F29">
            <v>0</v>
          </cell>
        </row>
        <row r="30">
          <cell r="C30">
            <v>-87480850</v>
          </cell>
          <cell r="F30">
            <v>16163984</v>
          </cell>
        </row>
        <row r="31">
          <cell r="C31">
            <v>42678545</v>
          </cell>
          <cell r="F31">
            <v>-21117848</v>
          </cell>
        </row>
      </sheetData>
      <sheetData sheetId="89" refreshError="1"/>
      <sheetData sheetId="90" refreshError="1">
        <row r="5">
          <cell r="C5">
            <v>1045433</v>
          </cell>
          <cell r="F5">
            <v>4592652</v>
          </cell>
        </row>
        <row r="6">
          <cell r="C6">
            <v>-194009683</v>
          </cell>
          <cell r="F6">
            <v>7056609</v>
          </cell>
        </row>
        <row r="7">
          <cell r="C7">
            <v>55957</v>
          </cell>
          <cell r="F7">
            <v>10267592</v>
          </cell>
        </row>
        <row r="8">
          <cell r="C8">
            <v>-192908293</v>
          </cell>
          <cell r="F8">
            <v>2839232</v>
          </cell>
        </row>
        <row r="9">
          <cell r="C9">
            <v>0</v>
          </cell>
          <cell r="F9">
            <v>7428360</v>
          </cell>
        </row>
        <row r="10">
          <cell r="C10">
            <v>129906896</v>
          </cell>
          <cell r="F10">
            <v>9481038</v>
          </cell>
        </row>
        <row r="11">
          <cell r="C11">
            <v>-63001397</v>
          </cell>
          <cell r="F11">
            <v>10953</v>
          </cell>
        </row>
        <row r="12">
          <cell r="C12">
            <v>138052279</v>
          </cell>
          <cell r="F12">
            <v>348139</v>
          </cell>
        </row>
        <row r="13">
          <cell r="C13">
            <v>75050882</v>
          </cell>
          <cell r="F13">
            <v>9840130</v>
          </cell>
        </row>
        <row r="14">
          <cell r="C14">
            <v>4657968</v>
          </cell>
          <cell r="F14">
            <v>3334372</v>
          </cell>
        </row>
        <row r="15">
          <cell r="C15">
            <v>6991293</v>
          </cell>
          <cell r="F15">
            <v>6505758</v>
          </cell>
        </row>
        <row r="16">
          <cell r="C16">
            <v>2385693</v>
          </cell>
          <cell r="F16">
            <v>0</v>
          </cell>
        </row>
        <row r="17">
          <cell r="C17">
            <v>9263568</v>
          </cell>
          <cell r="F17">
            <v>0</v>
          </cell>
        </row>
        <row r="18">
          <cell r="C18">
            <v>10621441</v>
          </cell>
          <cell r="F18">
            <v>6505758</v>
          </cell>
        </row>
        <row r="19">
          <cell r="C19">
            <v>5521491</v>
          </cell>
          <cell r="F19">
            <v>450634</v>
          </cell>
        </row>
        <row r="20">
          <cell r="C20">
            <v>1741716</v>
          </cell>
          <cell r="F20">
            <v>6055124</v>
          </cell>
        </row>
        <row r="21">
          <cell r="C21">
            <v>1408124</v>
          </cell>
          <cell r="F21">
            <v>146713</v>
          </cell>
        </row>
        <row r="22">
          <cell r="C22">
            <v>1759796</v>
          </cell>
          <cell r="F22">
            <v>6201837</v>
          </cell>
        </row>
        <row r="23">
          <cell r="C23">
            <v>187154</v>
          </cell>
          <cell r="F23">
            <v>-31625317</v>
          </cell>
        </row>
        <row r="24">
          <cell r="C24">
            <v>3160</v>
          </cell>
          <cell r="F24">
            <v>-31625317</v>
          </cell>
        </row>
        <row r="25">
          <cell r="C25">
            <v>17883040</v>
          </cell>
          <cell r="F25">
            <v>0</v>
          </cell>
        </row>
        <row r="26">
          <cell r="C26">
            <v>37196700</v>
          </cell>
          <cell r="F26">
            <v>0</v>
          </cell>
        </row>
        <row r="27">
          <cell r="C27">
            <v>65701181</v>
          </cell>
          <cell r="F27">
            <v>37827154</v>
          </cell>
        </row>
        <row r="28">
          <cell r="C28">
            <v>-72351098</v>
          </cell>
          <cell r="F28">
            <v>0</v>
          </cell>
        </row>
        <row r="29">
          <cell r="C29">
            <v>86133</v>
          </cell>
          <cell r="F29">
            <v>0</v>
          </cell>
        </row>
        <row r="30">
          <cell r="C30">
            <v>-63001397</v>
          </cell>
          <cell r="F30">
            <v>37827154</v>
          </cell>
        </row>
        <row r="31">
          <cell r="C31">
            <v>75050882</v>
          </cell>
          <cell r="F31">
            <v>-31772030</v>
          </cell>
        </row>
      </sheetData>
      <sheetData sheetId="91" refreshError="1"/>
      <sheetData sheetId="92" refreshError="1">
        <row r="5">
          <cell r="C5">
            <v>543415</v>
          </cell>
          <cell r="F5">
            <v>31469121</v>
          </cell>
        </row>
        <row r="6">
          <cell r="C6">
            <v>10974086</v>
          </cell>
          <cell r="F6">
            <v>511496</v>
          </cell>
        </row>
        <row r="7">
          <cell r="C7">
            <v>209700</v>
          </cell>
          <cell r="F7">
            <v>10100220</v>
          </cell>
        </row>
        <row r="8">
          <cell r="C8">
            <v>11727201</v>
          </cell>
          <cell r="F8">
            <v>3717328</v>
          </cell>
        </row>
        <row r="9">
          <cell r="C9">
            <v>0</v>
          </cell>
          <cell r="F9">
            <v>6382892</v>
          </cell>
        </row>
        <row r="10">
          <cell r="C10">
            <v>26123930</v>
          </cell>
          <cell r="F10">
            <v>24193260</v>
          </cell>
        </row>
        <row r="11">
          <cell r="C11">
            <v>37851131</v>
          </cell>
          <cell r="F11">
            <v>0</v>
          </cell>
        </row>
        <row r="12">
          <cell r="C12">
            <v>28268501</v>
          </cell>
          <cell r="F12">
            <v>53150</v>
          </cell>
        </row>
        <row r="13">
          <cell r="C13">
            <v>66119632</v>
          </cell>
          <cell r="F13">
            <v>24246410</v>
          </cell>
        </row>
        <row r="14">
          <cell r="C14">
            <v>31980617</v>
          </cell>
          <cell r="F14">
            <v>12902838</v>
          </cell>
        </row>
        <row r="15">
          <cell r="C15">
            <v>0</v>
          </cell>
          <cell r="F15">
            <v>11343572</v>
          </cell>
        </row>
        <row r="16">
          <cell r="C16">
            <v>4878052</v>
          </cell>
          <cell r="F16">
            <v>0</v>
          </cell>
        </row>
        <row r="17">
          <cell r="C17">
            <v>27102565</v>
          </cell>
          <cell r="F17">
            <v>0</v>
          </cell>
        </row>
        <row r="18">
          <cell r="C18">
            <v>12904951</v>
          </cell>
          <cell r="F18">
            <v>11343572</v>
          </cell>
        </row>
        <row r="19">
          <cell r="C19">
            <v>4099559</v>
          </cell>
          <cell r="F19">
            <v>1682050</v>
          </cell>
        </row>
        <row r="20">
          <cell r="C20">
            <v>5381433</v>
          </cell>
          <cell r="F20">
            <v>9661522</v>
          </cell>
        </row>
        <row r="21">
          <cell r="C21">
            <v>1921000</v>
          </cell>
          <cell r="F21">
            <v>-2059464</v>
          </cell>
        </row>
        <row r="22">
          <cell r="C22">
            <v>0</v>
          </cell>
          <cell r="F22">
            <v>7602058</v>
          </cell>
        </row>
        <row r="23">
          <cell r="C23">
            <v>1502959</v>
          </cell>
          <cell r="F23">
            <v>-5453910</v>
          </cell>
        </row>
        <row r="24">
          <cell r="C24">
            <v>0</v>
          </cell>
          <cell r="F24">
            <v>-5453910</v>
          </cell>
        </row>
        <row r="25">
          <cell r="C25">
            <v>23075662</v>
          </cell>
          <cell r="F25">
            <v>0</v>
          </cell>
        </row>
        <row r="26">
          <cell r="C26">
            <v>3000452</v>
          </cell>
          <cell r="F26">
            <v>0</v>
          </cell>
        </row>
        <row r="27">
          <cell r="C27">
            <v>38981065</v>
          </cell>
          <cell r="F27">
            <v>13075968</v>
          </cell>
        </row>
        <row r="28">
          <cell r="C28">
            <v>10712564</v>
          </cell>
          <cell r="F28">
            <v>0</v>
          </cell>
        </row>
        <row r="29">
          <cell r="C29">
            <v>36002</v>
          </cell>
          <cell r="F29">
            <v>-20000</v>
          </cell>
        </row>
        <row r="30">
          <cell r="C30">
            <v>37851131</v>
          </cell>
          <cell r="F30">
            <v>13075968</v>
          </cell>
        </row>
        <row r="31">
          <cell r="C31">
            <v>66119632</v>
          </cell>
          <cell r="F31">
            <v>-3414446</v>
          </cell>
        </row>
      </sheetData>
      <sheetData sheetId="93" refreshError="1"/>
      <sheetData sheetId="94" refreshError="1">
        <row r="5">
          <cell r="C5">
            <v>254000</v>
          </cell>
          <cell r="F5">
            <v>3478321</v>
          </cell>
        </row>
        <row r="6">
          <cell r="C6">
            <v>-1103529</v>
          </cell>
          <cell r="F6">
            <v>175010</v>
          </cell>
        </row>
        <row r="7">
          <cell r="C7">
            <v>49635</v>
          </cell>
          <cell r="F7">
            <v>35963039</v>
          </cell>
        </row>
        <row r="8">
          <cell r="C8">
            <v>-799894</v>
          </cell>
          <cell r="F8">
            <v>0</v>
          </cell>
        </row>
        <row r="9">
          <cell r="C9">
            <v>0</v>
          </cell>
          <cell r="F9">
            <v>35963039</v>
          </cell>
        </row>
        <row r="10">
          <cell r="F10">
            <v>41474990</v>
          </cell>
        </row>
        <row r="11">
          <cell r="C11">
            <v>-799894</v>
          </cell>
          <cell r="F11">
            <v>0</v>
          </cell>
        </row>
        <row r="12">
          <cell r="C12">
            <v>50278128</v>
          </cell>
          <cell r="F12">
            <v>0</v>
          </cell>
        </row>
        <row r="13">
          <cell r="C13">
            <v>49478234</v>
          </cell>
          <cell r="F13">
            <v>41474990</v>
          </cell>
        </row>
        <row r="14">
          <cell r="C14">
            <v>3653331</v>
          </cell>
          <cell r="F14">
            <v>34695245</v>
          </cell>
        </row>
        <row r="15">
          <cell r="C15">
            <v>0</v>
          </cell>
          <cell r="F15">
            <v>6779745</v>
          </cell>
        </row>
        <row r="16">
          <cell r="C16">
            <v>1420401</v>
          </cell>
          <cell r="F16">
            <v>0</v>
          </cell>
        </row>
        <row r="17">
          <cell r="C17">
            <v>2232930</v>
          </cell>
          <cell r="F17">
            <v>0</v>
          </cell>
        </row>
        <row r="18">
          <cell r="C18">
            <v>34945902</v>
          </cell>
          <cell r="F18">
            <v>6779745</v>
          </cell>
        </row>
        <row r="19">
          <cell r="C19">
            <v>8292549</v>
          </cell>
          <cell r="F19">
            <v>303998</v>
          </cell>
        </row>
        <row r="20">
          <cell r="C20">
            <v>0</v>
          </cell>
          <cell r="F20">
            <v>6475747</v>
          </cell>
        </row>
        <row r="21">
          <cell r="C21">
            <v>0</v>
          </cell>
          <cell r="F21">
            <v>-7346</v>
          </cell>
        </row>
        <row r="22">
          <cell r="C22">
            <v>0</v>
          </cell>
          <cell r="F22">
            <v>6468401</v>
          </cell>
        </row>
        <row r="23">
          <cell r="C23">
            <v>99365</v>
          </cell>
          <cell r="F23">
            <v>-363779</v>
          </cell>
        </row>
        <row r="24">
          <cell r="C24">
            <v>26553988</v>
          </cell>
          <cell r="F24">
            <v>-363779</v>
          </cell>
        </row>
        <row r="25">
          <cell r="C25">
            <v>6333200</v>
          </cell>
          <cell r="F25">
            <v>0</v>
          </cell>
        </row>
        <row r="26">
          <cell r="C26">
            <v>5966202</v>
          </cell>
          <cell r="F26">
            <v>0</v>
          </cell>
        </row>
        <row r="27">
          <cell r="C27">
            <v>47245304</v>
          </cell>
          <cell r="F27">
            <v>6832180</v>
          </cell>
        </row>
        <row r="28">
          <cell r="C28">
            <v>-3032824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-799894</v>
          </cell>
          <cell r="F30">
            <v>6832180</v>
          </cell>
        </row>
        <row r="31">
          <cell r="C31">
            <v>49478234</v>
          </cell>
          <cell r="F31">
            <v>-356433</v>
          </cell>
        </row>
      </sheetData>
      <sheetData sheetId="95" refreshError="1"/>
      <sheetData sheetId="96" refreshError="1">
        <row r="5">
          <cell r="C5">
            <v>0</v>
          </cell>
          <cell r="F5">
            <v>0</v>
          </cell>
        </row>
        <row r="6">
          <cell r="C6">
            <v>-10907218</v>
          </cell>
          <cell r="F6">
            <v>1397077</v>
          </cell>
        </row>
        <row r="7">
          <cell r="C7">
            <v>2731</v>
          </cell>
          <cell r="F7">
            <v>0</v>
          </cell>
        </row>
        <row r="8">
          <cell r="C8">
            <v>-10904487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12206</v>
          </cell>
        </row>
        <row r="11">
          <cell r="C11">
            <v>-10904487</v>
          </cell>
          <cell r="F11">
            <v>0</v>
          </cell>
        </row>
        <row r="12">
          <cell r="C12">
            <v>12809027</v>
          </cell>
          <cell r="F12">
            <v>30470</v>
          </cell>
        </row>
        <row r="13">
          <cell r="C13">
            <v>1904540</v>
          </cell>
          <cell r="F13">
            <v>42676</v>
          </cell>
        </row>
        <row r="14">
          <cell r="C14">
            <v>1397077</v>
          </cell>
          <cell r="F14">
            <v>67115</v>
          </cell>
        </row>
        <row r="15">
          <cell r="C15">
            <v>0</v>
          </cell>
          <cell r="F15">
            <v>-24439</v>
          </cell>
        </row>
        <row r="16">
          <cell r="C16">
            <v>438770</v>
          </cell>
          <cell r="F16">
            <v>0</v>
          </cell>
        </row>
        <row r="17">
          <cell r="C17">
            <v>958307</v>
          </cell>
          <cell r="F17">
            <v>0</v>
          </cell>
        </row>
        <row r="18">
          <cell r="C18">
            <v>107144</v>
          </cell>
          <cell r="F18">
            <v>-24439</v>
          </cell>
        </row>
        <row r="19">
          <cell r="C19">
            <v>87145</v>
          </cell>
          <cell r="F19">
            <v>66501</v>
          </cell>
        </row>
        <row r="20">
          <cell r="C20">
            <v>12425</v>
          </cell>
          <cell r="F20">
            <v>-90940</v>
          </cell>
        </row>
        <row r="21">
          <cell r="C21">
            <v>5938</v>
          </cell>
          <cell r="F21">
            <v>-123688</v>
          </cell>
        </row>
        <row r="22">
          <cell r="C22">
            <v>341</v>
          </cell>
          <cell r="F22">
            <v>-214628</v>
          </cell>
        </row>
        <row r="23">
          <cell r="C23">
            <v>1295</v>
          </cell>
          <cell r="F23">
            <v>-4089627</v>
          </cell>
        </row>
        <row r="24">
          <cell r="C24">
            <v>0</v>
          </cell>
          <cell r="F24">
            <v>-4089627</v>
          </cell>
        </row>
        <row r="25">
          <cell r="C25">
            <v>20027</v>
          </cell>
          <cell r="F25">
            <v>0</v>
          </cell>
        </row>
        <row r="26">
          <cell r="C26">
            <v>819062</v>
          </cell>
          <cell r="F26">
            <v>0</v>
          </cell>
        </row>
        <row r="27">
          <cell r="C27">
            <v>946233</v>
          </cell>
          <cell r="F27">
            <v>3874999</v>
          </cell>
        </row>
        <row r="28">
          <cell r="C28">
            <v>-11862794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-10904487</v>
          </cell>
          <cell r="F30">
            <v>3874999</v>
          </cell>
        </row>
        <row r="31">
          <cell r="C31">
            <v>1904540</v>
          </cell>
          <cell r="F31">
            <v>-3965939</v>
          </cell>
        </row>
      </sheetData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workbookViewId="0">
      <selection activeCell="J4" sqref="J4"/>
    </sheetView>
  </sheetViews>
  <sheetFormatPr defaultRowHeight="18" customHeight="1"/>
  <cols>
    <col min="1" max="1" width="7.28515625" customWidth="1"/>
    <col min="2" max="2" width="39.7109375" bestFit="1" customWidth="1"/>
    <col min="3" max="3" width="14.85546875" bestFit="1" customWidth="1"/>
    <col min="4" max="4" width="6.28515625" bestFit="1" customWidth="1"/>
    <col min="5" max="5" width="44.7109375" bestFit="1" customWidth="1"/>
    <col min="6" max="6" width="14.85546875" bestFit="1" customWidth="1"/>
  </cols>
  <sheetData>
    <row r="1" spans="1:6" ht="18" customHeight="1">
      <c r="A1" s="25" t="s">
        <v>57</v>
      </c>
      <c r="B1" s="25"/>
      <c r="C1" s="25"/>
      <c r="D1" s="25"/>
      <c r="E1" s="25"/>
      <c r="F1" s="25"/>
    </row>
    <row r="2" spans="1:6" ht="18" customHeight="1">
      <c r="A2" s="1" t="s">
        <v>0</v>
      </c>
      <c r="B2" s="2"/>
      <c r="C2" s="3"/>
      <c r="D2" s="3"/>
      <c r="E2" s="4"/>
      <c r="F2" s="5" t="s">
        <v>1</v>
      </c>
    </row>
    <row r="3" spans="1:6" ht="18" customHeight="1">
      <c r="A3" s="6" t="s">
        <v>2</v>
      </c>
      <c r="B3" s="7" t="s">
        <v>3</v>
      </c>
      <c r="C3" s="8" t="s">
        <v>4</v>
      </c>
      <c r="D3" s="6" t="s">
        <v>2</v>
      </c>
      <c r="E3" s="7" t="s">
        <v>3</v>
      </c>
      <c r="F3" s="8" t="s">
        <v>4</v>
      </c>
    </row>
    <row r="4" spans="1:6" ht="18" customHeight="1">
      <c r="A4" s="9">
        <v>100</v>
      </c>
      <c r="B4" s="10" t="s">
        <v>5</v>
      </c>
      <c r="C4" s="11">
        <f>[1]مركزي!C5+[1]صناعي!C5+[1]زراعي!C5+[1]عقاري!C5+[1]رشيد!C5+[1]تجارة!C5</f>
        <v>1475600000</v>
      </c>
      <c r="D4" s="9">
        <v>2700</v>
      </c>
      <c r="E4" s="10" t="s">
        <v>6</v>
      </c>
      <c r="F4" s="11">
        <f>[1]مركزي!F5+[1]صناعي!F5+[1]زراعي!F5+[1]عقاري!F5+[1]رشيد!F5+[1]تجارة!F5</f>
        <v>3451226845</v>
      </c>
    </row>
    <row r="5" spans="1:6" ht="18" customHeight="1">
      <c r="A5" s="9">
        <v>200</v>
      </c>
      <c r="B5" s="10" t="s">
        <v>7</v>
      </c>
      <c r="C5" s="11">
        <f>[1]مركزي!C6+[1]صناعي!C6+[1]زراعي!C6+[1]عقاري!C6+[1]رشيد!C6+[1]تجارة!C6</f>
        <v>6795358235</v>
      </c>
      <c r="D5" s="9">
        <v>2800</v>
      </c>
      <c r="E5" s="10" t="s">
        <v>8</v>
      </c>
      <c r="F5" s="11">
        <f>[1]مركزي!F6+[1]صناعي!F6+[1]زراعي!F6+[1]عقاري!F6+[1]رشيد!F6+[1]تجارة!F6</f>
        <v>108769662667</v>
      </c>
    </row>
    <row r="6" spans="1:6" ht="18" customHeight="1">
      <c r="A6" s="9">
        <v>300</v>
      </c>
      <c r="B6" s="10" t="s">
        <v>9</v>
      </c>
      <c r="C6" s="11">
        <f>[1]مركزي!C7+[1]صناعي!C7+[1]زراعي!C7+[1]عقاري!C7+[1]رشيد!C7+[1]تجارة!C7</f>
        <v>8270958235</v>
      </c>
      <c r="D6" s="9">
        <v>2900</v>
      </c>
      <c r="E6" s="10" t="s">
        <v>10</v>
      </c>
      <c r="F6" s="11">
        <f>[1]مركزي!F7+[1]صناعي!F7+[1]زراعي!F7+[1]عقاري!F7+[1]رشيد!F7+[1]تجارة!F7</f>
        <v>155190365207</v>
      </c>
    </row>
    <row r="7" spans="1:6" ht="18" customHeight="1">
      <c r="A7" s="9">
        <v>400</v>
      </c>
      <c r="B7" s="10" t="s">
        <v>11</v>
      </c>
      <c r="C7" s="11">
        <f>[1]مركزي!C8+[1]صناعي!C8+[1]زراعي!C8+[1]عقاري!C8+[1]رشيد!C8+[1]تجارة!C8</f>
        <v>1487239493</v>
      </c>
      <c r="D7" s="9">
        <v>3000</v>
      </c>
      <c r="E7" s="10" t="s">
        <v>12</v>
      </c>
      <c r="F7" s="11">
        <f>[1]مركزي!F8+[1]صناعي!F8+[1]زراعي!F8+[1]عقاري!F8+[1]رشيد!F8+[1]تجارة!F8</f>
        <v>707865231</v>
      </c>
    </row>
    <row r="8" spans="1:6" ht="18" customHeight="1">
      <c r="A8" s="9">
        <v>500</v>
      </c>
      <c r="B8" s="10" t="s">
        <v>13</v>
      </c>
      <c r="C8" s="11">
        <f>[1]مركزي!C9+[1]صناعي!C9+[1]زراعي!C9+[1]عقاري!C9+[1]رشيد!C9+[1]تجارة!C9</f>
        <v>597369798</v>
      </c>
      <c r="D8" s="9">
        <v>3100</v>
      </c>
      <c r="E8" s="10" t="s">
        <v>14</v>
      </c>
      <c r="F8" s="11">
        <f>[1]مركزي!F9+[1]صناعي!F9+[1]زراعي!F9+[1]عقاري!F9+[1]رشيد!F9+[1]تجارة!F9</f>
        <v>1755638602</v>
      </c>
    </row>
    <row r="9" spans="1:6" ht="18" customHeight="1">
      <c r="A9" s="9">
        <v>600</v>
      </c>
      <c r="B9" s="10" t="s">
        <v>15</v>
      </c>
      <c r="C9" s="11">
        <f>[1]مركزي!C10+[1]صناعي!C10+[1]زراعي!C10+[1]عقاري!C10+[1]رشيد!C10+[1]تجارة!C10</f>
        <v>3420211575</v>
      </c>
      <c r="D9" s="9">
        <v>3200</v>
      </c>
      <c r="E9" s="10" t="s">
        <v>16</v>
      </c>
      <c r="F9" s="11">
        <f>[1]مركزي!F10+[1]صناعي!F10+[1]زراعي!F10+[1]عقاري!F10+[1]رشيد!F10+[1]تجارة!F10</f>
        <v>1416910626</v>
      </c>
    </row>
    <row r="10" spans="1:6" ht="18" customHeight="1">
      <c r="A10" s="9">
        <v>700</v>
      </c>
      <c r="B10" s="10" t="s">
        <v>17</v>
      </c>
      <c r="C10" s="11">
        <f>[1]مركزي!C11+[1]صناعي!C11+[1]زراعي!C11+[1]عقاري!C11+[1]رشيد!C11+[1]تجارة!C11</f>
        <v>3351816356</v>
      </c>
      <c r="D10" s="9">
        <v>3300</v>
      </c>
      <c r="E10" s="12" t="s">
        <v>18</v>
      </c>
      <c r="F10" s="11">
        <f>[1]مركزي!F11+[1]صناعي!F11+[1]زراعي!F11+[1]عقاري!F11+[1]رشيد!F11+[1]تجارة!F11</f>
        <v>3880414459</v>
      </c>
    </row>
    <row r="11" spans="1:6" ht="18" customHeight="1">
      <c r="A11" s="9">
        <v>800</v>
      </c>
      <c r="B11" s="10" t="s">
        <v>19</v>
      </c>
      <c r="C11" s="11">
        <f>[1]مركزي!C12+[1]صناعي!C12+[1]زراعي!C12+[1]عقاري!C12+[1]رشيد!C12+[1]تجارة!C12</f>
        <v>62841490703</v>
      </c>
      <c r="D11" s="9">
        <v>3400</v>
      </c>
      <c r="E11" s="12" t="s">
        <v>20</v>
      </c>
      <c r="F11" s="11">
        <f>[1]مركزي!F12+[1]صناعي!F12+[1]زراعي!F12+[1]عقاري!F12+[1]رشيد!F12+[1]تجارة!F12</f>
        <v>210020134</v>
      </c>
    </row>
    <row r="12" spans="1:6" ht="18" customHeight="1">
      <c r="A12" s="9">
        <v>900</v>
      </c>
      <c r="B12" s="10" t="s">
        <v>21</v>
      </c>
      <c r="C12" s="11">
        <f>[1]مركزي!C13+[1]صناعي!C13+[1]زراعي!C13+[1]عقاري!C13+[1]رشيد!C13+[1]تجارة!C13</f>
        <v>28800576507</v>
      </c>
      <c r="D12" s="9">
        <v>3500</v>
      </c>
      <c r="E12" s="12" t="s">
        <v>22</v>
      </c>
      <c r="F12" s="11">
        <f>[1]مركزي!F13+[1]صناعي!F13+[1]زراعي!F13+[1]عقاري!F13+[1]رشيد!F13+[1]تجارة!F13</f>
        <v>3670394325</v>
      </c>
    </row>
    <row r="13" spans="1:6" ht="18" customHeight="1">
      <c r="A13" s="9">
        <v>1000</v>
      </c>
      <c r="B13" s="10" t="s">
        <v>23</v>
      </c>
      <c r="C13" s="11">
        <f>[1]مركزي!C14+[1]صناعي!C14+[1]زراعي!C14+[1]عقاري!C14+[1]رشيد!C14+[1]تجارة!C14</f>
        <v>0</v>
      </c>
      <c r="D13" s="9">
        <v>3600</v>
      </c>
      <c r="E13" s="12" t="s">
        <v>24</v>
      </c>
      <c r="F13" s="11">
        <f>[1]مركزي!F14+[1]صناعي!F14+[1]زراعي!F14+[1]عقاري!F14+[1]رشيد!F14+[1]تجارة!F14</f>
        <v>39045</v>
      </c>
    </row>
    <row r="14" spans="1:6" ht="18" customHeight="1">
      <c r="A14" s="9">
        <v>1100</v>
      </c>
      <c r="B14" s="10" t="s">
        <v>25</v>
      </c>
      <c r="C14" s="11">
        <f>[1]مركزي!C15+[1]صناعي!C15+[1]زراعي!C15+[1]عقاري!C15+[1]رشيد!C15+[1]تجارة!C15</f>
        <v>108769662667</v>
      </c>
      <c r="D14" s="9">
        <v>3700</v>
      </c>
      <c r="E14" s="12" t="s">
        <v>26</v>
      </c>
      <c r="F14" s="11">
        <f>[1]مركزي!F15+[1]صناعي!F15+[1]زراعي!F15+[1]عقاري!F15+[1]رشيد!F15+[1]تجارة!F15</f>
        <v>0</v>
      </c>
    </row>
    <row r="15" spans="1:6" ht="18" customHeight="1">
      <c r="A15" s="9">
        <v>1200</v>
      </c>
      <c r="B15" s="10" t="s">
        <v>27</v>
      </c>
      <c r="C15" s="11">
        <f>[1]مركزي!C16+[1]صناعي!C16+[1]زراعي!C16+[1]عقاري!C16+[1]رشيد!C16+[1]تجارة!C16</f>
        <v>40630036000</v>
      </c>
      <c r="D15" s="9">
        <v>3800</v>
      </c>
      <c r="E15" s="12" t="s">
        <v>28</v>
      </c>
      <c r="F15" s="11">
        <f>[1]مركزي!F16+[1]صناعي!F16+[1]زراعي!F16+[1]عقاري!F16+[1]رشيد!F16+[1]تجارة!F16</f>
        <v>3670355280</v>
      </c>
    </row>
    <row r="16" spans="1:6" ht="18" customHeight="1">
      <c r="A16" s="9">
        <v>1300</v>
      </c>
      <c r="B16" s="10" t="s">
        <v>29</v>
      </c>
      <c r="C16" s="11">
        <f>[1]مركزي!C17+[1]صناعي!C17+[1]زراعي!C17+[1]عقاري!C17+[1]رشيد!C17+[1]تجارة!C17</f>
        <v>5790666540</v>
      </c>
      <c r="D16" s="9">
        <v>3900</v>
      </c>
      <c r="E16" s="10" t="s">
        <v>30</v>
      </c>
      <c r="F16" s="11">
        <f>[1]مركزي!F17+[1]صناعي!F17+[1]زراعي!F17+[1]عقاري!F17+[1]رشيد!F17+[1]تجارة!F17</f>
        <v>9521132</v>
      </c>
    </row>
    <row r="17" spans="1:6" ht="18" customHeight="1">
      <c r="A17" s="9">
        <v>1400</v>
      </c>
      <c r="B17" s="10" t="s">
        <v>31</v>
      </c>
      <c r="C17" s="11">
        <f>[1]مركزي!C18+[1]صناعي!C18+[1]زراعي!C18+[1]عقاري!C18+[1]رشيد!C18+[1]تجارة!C18</f>
        <v>155190365207</v>
      </c>
      <c r="D17" s="9">
        <v>4000</v>
      </c>
      <c r="E17" s="10" t="s">
        <v>32</v>
      </c>
      <c r="F17" s="11">
        <f>[1]مركزي!F18+[1]صناعي!F18+[1]زراعي!F18+[1]عقاري!F18+[1]رشيد!F18+[1]تجارة!F18</f>
        <v>3660834148</v>
      </c>
    </row>
    <row r="18" spans="1:6" ht="18" customHeight="1">
      <c r="A18" s="9">
        <v>1500</v>
      </c>
      <c r="B18" s="10" t="s">
        <v>33</v>
      </c>
      <c r="C18" s="11">
        <f>[1]مركزي!C19+[1]صناعي!C19+[1]زراعي!C19+[1]عقاري!C19+[1]رشيد!C19+[1]تجارة!C19</f>
        <v>347779985</v>
      </c>
      <c r="D18" s="9">
        <v>4100</v>
      </c>
      <c r="E18" s="10" t="s">
        <v>34</v>
      </c>
      <c r="F18" s="11">
        <f>[1]مركزي!F19+[1]صناعي!F19+[1]زراعي!F19+[1]عقاري!F19+[1]رشيد!F19+[1]تجارة!F19</f>
        <v>-64252364</v>
      </c>
    </row>
    <row r="19" spans="1:6" ht="18" customHeight="1">
      <c r="A19" s="9">
        <v>1600</v>
      </c>
      <c r="B19" s="10" t="s">
        <v>35</v>
      </c>
      <c r="C19" s="11">
        <f>[1]مركزي!C20+[1]صناعي!C20+[1]زراعي!C20+[1]عقاري!C20+[1]رشيد!C20+[1]تجارة!C20</f>
        <v>80951354</v>
      </c>
      <c r="D19" s="9">
        <v>4200</v>
      </c>
      <c r="E19" s="10" t="s">
        <v>36</v>
      </c>
      <c r="F19" s="11">
        <f>[1]مركزي!F20+[1]صناعي!F20+[1]زراعي!F20+[1]عقاري!F20+[1]رشيد!F20+[1]تجارة!F20</f>
        <v>3596581784</v>
      </c>
    </row>
    <row r="20" spans="1:6" ht="18" customHeight="1">
      <c r="A20" s="9">
        <v>1700</v>
      </c>
      <c r="B20" s="10" t="s">
        <v>37</v>
      </c>
      <c r="C20" s="11">
        <f>[1]مركزي!C21+[1]صناعي!C21+[1]زراعي!C21+[1]عقاري!C21+[1]رشيد!C21+[1]تجارة!C21</f>
        <v>266828631</v>
      </c>
      <c r="D20" s="9">
        <v>4220</v>
      </c>
      <c r="E20" s="10" t="s">
        <v>38</v>
      </c>
      <c r="F20" s="11">
        <f>[1]مركزي!F21+[1]صناعي!F21+[1]زراعي!F21+[1]عقاري!F21+[1]رشيد!F21+[1]تجارة!F21</f>
        <v>3412505581</v>
      </c>
    </row>
    <row r="21" spans="1:6" ht="18" customHeight="1">
      <c r="A21" s="9">
        <v>1800</v>
      </c>
      <c r="B21" s="10" t="s">
        <v>39</v>
      </c>
      <c r="C21" s="11">
        <f>[1]مركزي!C22+[1]صناعي!C22+[1]زراعي!C22+[1]عقاري!C22+[1]رشيد!C22+[1]تجارة!C22</f>
        <v>7716171605</v>
      </c>
      <c r="D21" s="9">
        <v>4221</v>
      </c>
      <c r="E21" s="13" t="s">
        <v>40</v>
      </c>
      <c r="F21" s="11">
        <f>[1]مركزي!F22+[1]صناعي!F22+[1]زراعي!F22+[1]عقاري!F22+[1]رشيد!F22+[1]تجارة!F22</f>
        <v>3392416328</v>
      </c>
    </row>
    <row r="22" spans="1:6" ht="18" customHeight="1">
      <c r="A22" s="9">
        <v>1900</v>
      </c>
      <c r="B22" s="10" t="s">
        <v>41</v>
      </c>
      <c r="C22" s="11">
        <f>[1]مركزي!C23+[1]صناعي!C23+[1]زراعي!C23+[1]عقاري!C23+[1]رشيد!C23+[1]تجارة!C23</f>
        <v>1903205000</v>
      </c>
      <c r="D22" s="9">
        <v>4222</v>
      </c>
      <c r="E22" s="13" t="s">
        <v>42</v>
      </c>
      <c r="F22" s="11">
        <f>[1]مركزي!F23+[1]صناعي!F23+[1]زراعي!F23+[1]عقاري!F23+[1]رشيد!F23+[1]تجارة!F23</f>
        <v>18121204</v>
      </c>
    </row>
    <row r="23" spans="1:6" ht="18" customHeight="1">
      <c r="A23" s="9">
        <v>2000</v>
      </c>
      <c r="B23" s="10" t="s">
        <v>43</v>
      </c>
      <c r="C23" s="11">
        <f>[1]مركزي!C24+[1]صناعي!C24+[1]زراعي!C24+[1]عقاري!C24+[1]رشيد!C24+[1]تجارة!C24</f>
        <v>52551465440</v>
      </c>
      <c r="D23" s="9">
        <v>4223</v>
      </c>
      <c r="E23" s="13" t="s">
        <v>44</v>
      </c>
      <c r="F23" s="11">
        <f>[1]مركزي!F24+[1]صناعي!F24+[1]زراعي!F24+[1]عقاري!F24+[1]رشيد!F24+[1]تجارة!F24</f>
        <v>1968049</v>
      </c>
    </row>
    <row r="24" spans="1:6" ht="18" customHeight="1">
      <c r="A24" s="9">
        <v>2100</v>
      </c>
      <c r="B24" s="10" t="s">
        <v>45</v>
      </c>
      <c r="C24" s="11">
        <f>[1]مركزي!C25+[1]صناعي!C25+[1]زراعي!C25+[1]عقاري!C25+[1]رشيد!C25+[1]تجارة!C25</f>
        <v>9170599964</v>
      </c>
      <c r="D24" s="9">
        <v>4240</v>
      </c>
      <c r="E24" s="10" t="s">
        <v>46</v>
      </c>
      <c r="F24" s="11">
        <f>[1]مركزي!F25+[1]صناعي!F25+[1]زراعي!F25+[1]عقاري!F25+[1]رشيد!F25+[1]تجارة!F25</f>
        <v>184076203</v>
      </c>
    </row>
    <row r="25" spans="1:6" ht="18" customHeight="1">
      <c r="A25" s="9">
        <v>2200</v>
      </c>
      <c r="B25" s="10" t="s">
        <v>47</v>
      </c>
      <c r="C25" s="11">
        <f>[1]مركزي!C26+[1]صناعي!C26+[1]زراعي!C26+[1]عقاري!C26+[1]رشيد!C26+[1]تجارة!C26</f>
        <v>69314972677</v>
      </c>
      <c r="D25" s="9">
        <v>4260</v>
      </c>
      <c r="E25" s="10" t="s">
        <v>48</v>
      </c>
      <c r="F25" s="11">
        <f>[1]مركزي!F26+[1]صناعي!F26+[1]زراعي!F26+[1]عقاري!F26+[1]رشيد!F26+[1]تجارة!F26</f>
        <v>0</v>
      </c>
    </row>
    <row r="26" spans="1:6" ht="18" customHeight="1">
      <c r="A26" s="9">
        <v>2300</v>
      </c>
      <c r="B26" s="10" t="s">
        <v>49</v>
      </c>
      <c r="C26" s="11">
        <f>[1]مركزي!C27+[1]صناعي!C27+[1]زراعي!C27+[1]عقاري!C27+[1]رشيد!C27+[1]تجارة!C27</f>
        <v>3358670445</v>
      </c>
      <c r="D26" s="9">
        <v>4280</v>
      </c>
      <c r="E26" s="10" t="s">
        <v>50</v>
      </c>
      <c r="F26" s="11">
        <f>[1]مركزي!F27+[1]صناعي!F27+[1]زراعي!F27+[1]عقاري!F27+[1]رشيد!F27+[1]تجارة!F27</f>
        <v>0</v>
      </c>
    </row>
    <row r="27" spans="1:6" ht="18" customHeight="1">
      <c r="A27" s="9">
        <v>2400</v>
      </c>
      <c r="B27" s="10" t="s">
        <v>51</v>
      </c>
      <c r="C27" s="11">
        <f>[1]مركزي!C28+[1]صناعي!C28+[1]زراعي!C28+[1]عقاري!C28+[1]رشيد!C28+[1]تجارة!C28</f>
        <v>7457224600</v>
      </c>
      <c r="D27" s="9">
        <v>4300</v>
      </c>
      <c r="E27" s="10" t="s">
        <v>52</v>
      </c>
      <c r="F27" s="11">
        <f>[1]مركزي!F28+[1]صناعي!F28+[1]زراعي!F28+[1]عقاري!F28+[1]رشيد!F28+[1]تجارة!F28</f>
        <v>3660873193</v>
      </c>
    </row>
    <row r="28" spans="1:6" ht="18" customHeight="1">
      <c r="A28" s="9">
        <v>2500</v>
      </c>
      <c r="B28" s="10" t="s">
        <v>53</v>
      </c>
      <c r="C28" s="11">
        <f>[1]مركزي!C29+[1]صناعي!C29+[1]زراعي!C29+[1]عقاري!C29+[1]رشيد!C29+[1]تجارة!C29</f>
        <v>151472309731</v>
      </c>
      <c r="D28" s="9">
        <v>4400</v>
      </c>
      <c r="E28" s="10" t="s">
        <v>54</v>
      </c>
      <c r="F28" s="11">
        <f>[1]مركزي!F29+[1]صناعي!F29+[1]زراعي!F29+[1]عقاري!F29+[1]رشيد!F29+[1]تجارة!F29</f>
        <v>186044252</v>
      </c>
    </row>
    <row r="29" spans="1:6" ht="18" customHeight="1">
      <c r="A29" s="9">
        <v>2600</v>
      </c>
      <c r="B29" s="10" t="s">
        <v>55</v>
      </c>
      <c r="C29" s="11">
        <f>[1]مركزي!C30+[1]صناعي!C30+[1]زراعي!C30+[1]عقاري!C30+[1]رشيد!C30+[1]تجارة!C30</f>
        <v>105051607191</v>
      </c>
      <c r="D29" s="9">
        <v>4500</v>
      </c>
      <c r="E29" s="10" t="s">
        <v>56</v>
      </c>
      <c r="F29" s="11">
        <f>[1]مركزي!F30+[1]صناعي!F30+[1]زراعي!F30+[1]عقاري!F30+[1]رشيد!F30+[1]تجارة!F30</f>
        <v>3474789896</v>
      </c>
    </row>
  </sheetData>
  <mergeCells count="1">
    <mergeCell ref="A1:F1"/>
  </mergeCells>
  <printOptions horizontalCentered="1"/>
  <pageMargins left="0.7" right="0.7" top="0.56000000000000005" bottom="0.49" header="0.3" footer="0.3"/>
  <pageSetup paperSize="9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sqref="A1:F120"/>
    </sheetView>
  </sheetViews>
  <sheetFormatPr defaultRowHeight="15"/>
  <sheetData>
    <row r="1" spans="1:6" ht="27.75">
      <c r="A1" s="41" t="s">
        <v>226</v>
      </c>
      <c r="B1" s="41"/>
      <c r="C1" s="41"/>
      <c r="D1" s="41"/>
      <c r="E1" s="41"/>
      <c r="F1" s="41"/>
    </row>
    <row r="2" spans="1:6" ht="27.75">
      <c r="A2" s="70" t="s">
        <v>227</v>
      </c>
      <c r="B2" s="70"/>
      <c r="C2" s="70"/>
      <c r="D2" s="70"/>
      <c r="E2" s="70"/>
      <c r="F2" s="70"/>
    </row>
    <row r="3" spans="1:6" ht="25.5" thickBot="1">
      <c r="A3" s="71"/>
      <c r="B3" s="71"/>
      <c r="C3" s="71"/>
      <c r="D3" s="71"/>
      <c r="E3" s="71"/>
      <c r="F3" s="60" t="s">
        <v>223</v>
      </c>
    </row>
    <row r="4" spans="1:6" ht="25.5" thickBot="1">
      <c r="A4" s="72" t="s">
        <v>58</v>
      </c>
      <c r="B4" s="73" t="s">
        <v>224</v>
      </c>
      <c r="C4" s="74" t="s">
        <v>177</v>
      </c>
      <c r="D4" s="72" t="s">
        <v>58</v>
      </c>
      <c r="E4" s="75" t="s">
        <v>225</v>
      </c>
      <c r="F4" s="74" t="s">
        <v>177</v>
      </c>
    </row>
    <row r="5" spans="1:6" ht="24.75">
      <c r="A5" s="76">
        <v>100</v>
      </c>
      <c r="B5" s="77" t="s">
        <v>104</v>
      </c>
      <c r="C5" s="67">
        <f>[6]نصر!C5+'[6]الحديد والصلب'!C5+'[6]أور للصناعات الهندسية'!C5+[6]الفولاذية!C5+'[6]شركة ديالى'!C5+[6]الكهربائية!C5+[6]سيارات!C5+'[6]شركة النعمان'!C5+'[6]شركة صلاح الدين '!C5+'[6]ميكانيكية الاسكندرية (2)'!C5+'[6]شركة الفارس'!C5+'[6]شركة التحدي'!C5+'[6]شركة حمورابي العامة'!C5</f>
        <v>41422657</v>
      </c>
      <c r="D5" s="76">
        <v>2100</v>
      </c>
      <c r="E5" s="77" t="s">
        <v>184</v>
      </c>
      <c r="F5" s="67">
        <f>[6]نصر!F5+'[6]الحديد والصلب'!F5+'[6]أور للصناعات الهندسية'!F5+[6]الفولاذية!F5+'[6]شركة ديالى'!F5+[6]الكهربائية!F5+[6]سيارات!F5+'[6]شركة النعمان'!F5+'[6]شركة صلاح الدين '!F5+'[6]ميكانيكية الاسكندرية (2)'!F5+'[6]شركة الفارس'!F5+'[6]شركة التحدي'!F5+'[6]شركة حمورابي العامة'!F5</f>
        <v>214468839</v>
      </c>
    </row>
    <row r="6" spans="1:6" ht="24.75">
      <c r="A6" s="78">
        <v>200</v>
      </c>
      <c r="B6" s="79" t="s">
        <v>106</v>
      </c>
      <c r="C6" s="67">
        <f>[6]نصر!C6+'[6]الحديد والصلب'!C6+'[6]أور للصناعات الهندسية'!C6+[6]الفولاذية!C6+'[6]شركة ديالى'!C6+[6]الكهربائية!C6+[6]سيارات!C6+'[6]شركة النعمان'!C6+'[6]شركة صلاح الدين '!C6+'[6]ميكانيكية الاسكندرية (2)'!C6+'[6]شركة الفارس'!C6+'[6]شركة التحدي'!C6+'[6]شركة حمورابي العامة'!C6</f>
        <v>-822979489</v>
      </c>
      <c r="D6" s="78">
        <v>2200</v>
      </c>
      <c r="E6" s="79" t="s">
        <v>185</v>
      </c>
      <c r="F6" s="67">
        <f>[6]نصر!F6+'[6]الحديد والصلب'!F6+'[6]أور للصناعات الهندسية'!F6+[6]الفولاذية!F6+'[6]شركة ديالى'!F6+[6]الكهربائية!F6+[6]سيارات!F6+'[6]شركة النعمان'!F6+'[6]شركة صلاح الدين '!F6+'[6]ميكانيكية الاسكندرية (2)'!F6+'[6]شركة الفارس'!F6+'[6]شركة التحدي'!F6+'[6]شركة حمورابي العامة'!F6</f>
        <v>46788017</v>
      </c>
    </row>
    <row r="7" spans="1:6" ht="24.75">
      <c r="A7" s="78">
        <v>300</v>
      </c>
      <c r="B7" s="79" t="s">
        <v>108</v>
      </c>
      <c r="C7" s="67">
        <f>[6]نصر!C7+'[6]الحديد والصلب'!C7+'[6]أور للصناعات الهندسية'!C7+[6]الفولاذية!C7+'[6]شركة ديالى'!C7+[6]الكهربائية!C7+[6]سيارات!C7+'[6]شركة النعمان'!C7+'[6]شركة صلاح الدين '!C7+'[6]ميكانيكية الاسكندرية (2)'!C7+'[6]شركة الفارس'!C7+'[6]شركة التحدي'!C7+'[6]شركة حمورابي العامة'!C7</f>
        <v>1469266</v>
      </c>
      <c r="D7" s="78">
        <v>2300</v>
      </c>
      <c r="E7" s="79" t="s">
        <v>107</v>
      </c>
      <c r="F7" s="67">
        <f>[6]نصر!F7+'[6]الحديد والصلب'!F7+'[6]أور للصناعات الهندسية'!F7+[6]الفولاذية!F7+'[6]شركة ديالى'!F7+[6]الكهربائية!F7+[6]سيارات!F7+'[6]شركة النعمان'!F7+'[6]شركة صلاح الدين '!F7+'[6]ميكانيكية الاسكندرية (2)'!F7+'[6]شركة الفارس'!F7+'[6]شركة التحدي'!F7+'[6]شركة حمورابي العامة'!F7</f>
        <v>444031249</v>
      </c>
    </row>
    <row r="8" spans="1:6" ht="24.75">
      <c r="A8" s="78">
        <v>400</v>
      </c>
      <c r="B8" s="79" t="s">
        <v>110</v>
      </c>
      <c r="C8" s="67">
        <f>[6]نصر!C8+'[6]الحديد والصلب'!C8+'[6]أور للصناعات الهندسية'!C8+[6]الفولاذية!C8+'[6]شركة ديالى'!C8+[6]الكهربائية!C8+[6]سيارات!C8+'[6]شركة النعمان'!C8+'[6]شركة صلاح الدين '!C8+'[6]ميكانيكية الاسكندرية (2)'!C8+'[6]شركة الفارس'!C8+'[6]شركة التحدي'!C8+'[6]شركة حمورابي العامة'!C8</f>
        <v>-780087566</v>
      </c>
      <c r="D8" s="78">
        <v>2310</v>
      </c>
      <c r="E8" s="79" t="s">
        <v>186</v>
      </c>
      <c r="F8" s="67">
        <f>[6]نصر!F8+'[6]الحديد والصلب'!F8+'[6]أور للصناعات الهندسية'!F8+[6]الفولاذية!F8+'[6]شركة ديالى'!F8+[6]الكهربائية!F8+[6]سيارات!F8+'[6]شركة النعمان'!F8+'[6]شركة صلاح الدين '!F8+'[6]ميكانيكية الاسكندرية (2)'!F8+'[6]شركة الفارس'!F8+'[6]شركة التحدي'!F8+'[6]شركة حمورابي العامة'!F8</f>
        <v>131814484</v>
      </c>
    </row>
    <row r="9" spans="1:6" ht="24.75">
      <c r="A9" s="78">
        <v>500</v>
      </c>
      <c r="B9" s="79" t="s">
        <v>66</v>
      </c>
      <c r="C9" s="67">
        <f>[6]نصر!C9+'[6]الحديد والصلب'!C9+'[6]أور للصناعات الهندسية'!C9+[6]الفولاذية!C9+'[6]شركة ديالى'!C9+[6]الكهربائية!C9+[6]سيارات!C9+'[6]شركة النعمان'!C9+'[6]شركة صلاح الدين '!C9+'[6]ميكانيكية الاسكندرية (2)'!C9+'[6]شركة الفارس'!C9+'[6]شركة التحدي'!C9+'[6]شركة حمورابي العامة'!C9</f>
        <v>40436</v>
      </c>
      <c r="D9" s="78">
        <v>2320</v>
      </c>
      <c r="E9" s="79" t="s">
        <v>187</v>
      </c>
      <c r="F9" s="67">
        <f>[6]نصر!F9+'[6]الحديد والصلب'!F9+'[6]أور للصناعات الهندسية'!F9+[6]الفولاذية!F9+'[6]شركة ديالى'!F9+[6]الكهربائية!F9+[6]سيارات!F9+'[6]شركة النعمان'!F9+'[6]شركة صلاح الدين '!F9+'[6]ميكانيكية الاسكندرية (2)'!F9+'[6]شركة الفارس'!F9+'[6]شركة التحدي'!F9+'[6]شركة حمورابي العامة'!F9</f>
        <v>312216765</v>
      </c>
    </row>
    <row r="10" spans="1:6" ht="24.75">
      <c r="A10" s="78">
        <v>600</v>
      </c>
      <c r="B10" s="79" t="s">
        <v>64</v>
      </c>
      <c r="C10" s="67" t="e">
        <f>[6]نصر!C10+'[6]الحديد والصلب'!C10+'[6]أور للصناعات الهندسية'!C10+[6]الفولاذية!C10+'[6]شركة ديالى'!C10+[6]الكهربائية!C10+[6]سيارات!C10+'[6]شركة النعمان'!C10+'[6]شركة صلاح الدين '!C10+'[6]ميكانيكية الاسكندرية (2)'!C10+'[6]شركة الفارس'!C10+'[6]شركة التحدي'!C10+'[6]شركة حمورابي العامة'!C10</f>
        <v>#REF!</v>
      </c>
      <c r="D10" s="78">
        <v>2400</v>
      </c>
      <c r="E10" s="79" t="s">
        <v>188</v>
      </c>
      <c r="F10" s="67">
        <f>[6]نصر!F10+'[6]الحديد والصلب'!F10+'[6]أور للصناعات الهندسية'!F10+[6]الفولاذية!F10+'[6]شركة ديالى'!F10+[6]الكهربائية!F10+[6]سيارات!F10+'[6]شركة النعمان'!F10+'[6]شركة صلاح الدين '!F10+'[6]ميكانيكية الاسكندرية (2)'!F10+'[6]شركة الفارس'!F10+'[6]شركة التحدي'!F10+'[6]شركة حمورابي العامة'!F10</f>
        <v>445700480</v>
      </c>
    </row>
    <row r="11" spans="1:6" ht="24.75">
      <c r="A11" s="78">
        <v>700</v>
      </c>
      <c r="B11" s="79" t="s">
        <v>189</v>
      </c>
      <c r="C11" s="67">
        <f>[6]نصر!C11+'[6]الحديد والصلب'!C11+'[6]أور للصناعات الهندسية'!C11+[6]الفولاذية!C11+'[6]شركة ديالى'!C11+[6]الكهربائية!C11+[6]سيارات!C11+'[6]شركة النعمان'!C11+'[6]شركة صلاح الدين '!C11+'[6]ميكانيكية الاسكندرية (2)'!C11+'[6]شركة الفارس'!C11+'[6]شركة التحدي'!C11+'[6]شركة حمورابي العامة'!C11</f>
        <v>-68349708</v>
      </c>
      <c r="D11" s="78">
        <v>2500</v>
      </c>
      <c r="E11" s="79" t="s">
        <v>190</v>
      </c>
      <c r="F11" s="67">
        <f>[6]نصر!F11+'[6]الحديد والصلب'!F11+'[6]أور للصناعات الهندسية'!F11+[6]الفولاذية!F11+'[6]شركة ديالى'!F11+[6]الكهربائية!F11+[6]سيارات!F11+'[6]شركة النعمان'!F11+'[6]شركة صلاح الدين '!F11+'[6]ميكانيكية الاسكندرية (2)'!F11+'[6]شركة الفارس'!F11+'[6]شركة التحدي'!F11+'[6]شركة حمورابي العامة'!F11</f>
        <v>-127993</v>
      </c>
    </row>
    <row r="12" spans="1:6" ht="24.75">
      <c r="A12" s="78">
        <v>800</v>
      </c>
      <c r="B12" s="79" t="s">
        <v>191</v>
      </c>
      <c r="C12" s="67">
        <f>[6]نصر!C12+'[6]الحديد والصلب'!C12+'[6]أور للصناعات الهندسية'!C12+[6]الفولاذية!C12+'[6]شركة ديالى'!C12+[6]الكهربائية!C12+[6]سيارات!C12+'[6]شركة النعمان'!C12+'[6]شركة صلاح الدين '!C12+'[6]ميكانيكية الاسكندرية (2)'!C12+'[6]شركة الفارس'!C12+'[6]شركة التحدي'!C12+'[6]شركة حمورابي العامة'!C12</f>
        <v>1774826842</v>
      </c>
      <c r="D12" s="78">
        <v>2600</v>
      </c>
      <c r="E12" s="79" t="s">
        <v>68</v>
      </c>
      <c r="F12" s="67">
        <f>[6]نصر!F12+'[6]الحديد والصلب'!F12+'[6]أور للصناعات الهندسية'!F12+[6]الفولاذية!F12+'[6]شركة ديالى'!F12+[6]الكهربائية!F12+[6]سيارات!F12+'[6]شركة النعمان'!F12+'[6]شركة صلاح الدين '!F12+'[6]ميكانيكية الاسكندرية (2)'!F12+'[6]شركة الفارس'!F12+'[6]شركة التحدي'!F12+'[6]شركة حمورابي العامة'!F12</f>
        <v>112809491</v>
      </c>
    </row>
    <row r="13" spans="1:6" ht="24.75">
      <c r="A13" s="78">
        <v>900</v>
      </c>
      <c r="B13" s="79" t="s">
        <v>192</v>
      </c>
      <c r="C13" s="67">
        <f>[6]نصر!C13+'[6]الحديد والصلب'!C13+'[6]أور للصناعات الهندسية'!C13+[6]الفولاذية!C13+'[6]شركة ديالى'!C13+[6]الكهربائية!C13+[6]سيارات!C13+'[6]شركة النعمان'!C13+'[6]شركة صلاح الدين '!C13+'[6]ميكانيكية الاسكندرية (2)'!C13+'[6]شركة الفارس'!C13+'[6]شركة التحدي'!C13+'[6]شركة حمورابي العامة'!C13</f>
        <v>1706477134</v>
      </c>
      <c r="D13" s="78">
        <v>2700</v>
      </c>
      <c r="E13" s="79" t="s">
        <v>118</v>
      </c>
      <c r="F13" s="67">
        <f>[6]نصر!F13+'[6]الحديد والصلب'!F13+'[6]أور للصناعات الهندسية'!F13+[6]الفولاذية!F13+'[6]شركة ديالى'!F13+[6]الكهربائية!F13+[6]سيارات!F13+'[6]شركة النعمان'!F13+'[6]شركة صلاح الدين '!F13+'[6]ميكانيكية الاسكندرية (2)'!F13+'[6]شركة الفارس'!F13+'[6]شركة التحدي'!F13+'[6]شركة حمورابي العامة'!F13</f>
        <v>558381978</v>
      </c>
    </row>
    <row r="14" spans="1:6" ht="24.75">
      <c r="A14" s="78">
        <v>1000</v>
      </c>
      <c r="B14" s="79" t="s">
        <v>121</v>
      </c>
      <c r="C14" s="67">
        <f>[6]نصر!C14+'[6]الحديد والصلب'!C14+'[6]أور للصناعات الهندسية'!C14+[6]الفولاذية!C14+'[6]شركة ديالى'!C14+[6]الكهربائية!C14+[6]سيارات!C14+'[6]شركة النعمان'!C14+'[6]شركة صلاح الدين '!C14+'[6]ميكانيكية الاسكندرية (2)'!C14+'[6]شركة الفارس'!C14+'[6]شركة التحدي'!C14+'[6]شركة حمورابي العامة'!C14</f>
        <v>237142861</v>
      </c>
      <c r="D14" s="78">
        <v>2800</v>
      </c>
      <c r="E14" s="79" t="s">
        <v>193</v>
      </c>
      <c r="F14" s="67">
        <f>[6]نصر!F14+'[6]الحديد والصلب'!F14+'[6]أور للصناعات الهندسية'!F14+[6]الفولاذية!F14+'[6]شركة ديالى'!F14+[6]الكهربائية!F14+[6]سيارات!F14+'[6]شركة النعمان'!F14+'[6]شركة صلاح الدين '!F14+'[6]ميكانيكية الاسكندرية (2)'!F14+'[6]شركة الفارس'!F14+'[6]شركة التحدي'!F14+'[6]شركة حمورابي العامة'!F14</f>
        <v>369522198</v>
      </c>
    </row>
    <row r="15" spans="1:6" ht="24.75">
      <c r="A15" s="78">
        <v>1010</v>
      </c>
      <c r="B15" s="79" t="s">
        <v>194</v>
      </c>
      <c r="C15" s="67">
        <f>[6]نصر!C15+'[6]الحديد والصلب'!C15+'[6]أور للصناعات الهندسية'!C15+[6]الفولاذية!C15+'[6]شركة ديالى'!C15+[6]الكهربائية!C15+[6]سيارات!C15+'[6]شركة النعمان'!C15+'[6]شركة صلاح الدين '!C15+'[6]ميكانيكية الاسكندرية (2)'!C15+'[6]شركة الفارس'!C15+'[6]شركة التحدي'!C15+'[6]شركة حمورابي العامة'!C15</f>
        <v>24113995</v>
      </c>
      <c r="D15" s="78">
        <v>2900</v>
      </c>
      <c r="E15" s="79" t="s">
        <v>122</v>
      </c>
      <c r="F15" s="67">
        <f>[6]نصر!F15+'[6]الحديد والصلب'!F15+'[6]أور للصناعات الهندسية'!F15+[6]الفولاذية!F15+'[6]شركة ديالى'!F15+[6]الكهربائية!F15+[6]سيارات!F15+'[6]شركة النعمان'!F15+'[6]شركة صلاح الدين '!F15+'[6]ميكانيكية الاسكندرية (2)'!F15+'[6]شركة الفارس'!F15+'[6]شركة التحدي'!F15+'[6]شركة حمورابي العامة'!F15</f>
        <v>188859780</v>
      </c>
    </row>
    <row r="16" spans="1:6" ht="24.75">
      <c r="A16" s="78">
        <v>1100</v>
      </c>
      <c r="B16" s="79" t="s">
        <v>96</v>
      </c>
      <c r="C16" s="67">
        <f>[6]نصر!C16+'[6]الحديد والصلب'!C16+'[6]أور للصناعات الهندسية'!C16+[6]الفولاذية!C16+'[6]شركة ديالى'!C16+[6]الكهربائية!C16+[6]سيارات!C16+'[6]شركة النعمان'!C16+'[6]شركة صلاح الدين '!C16+'[6]ميكانيكية الاسكندرية (2)'!C16+'[6]شركة الفارس'!C16+'[6]شركة التحدي'!C16+'[6]شركة حمورابي العامة'!C16</f>
        <v>51349418</v>
      </c>
      <c r="D16" s="78">
        <v>3000</v>
      </c>
      <c r="E16" s="79" t="s">
        <v>195</v>
      </c>
      <c r="F16" s="67">
        <f>[6]نصر!F16+'[6]الحديد والصلب'!F16+'[6]أور للصناعات الهندسية'!F16+[6]الفولاذية!F16+'[6]شركة ديالى'!F16+[6]الكهربائية!F16+[6]سيارات!F16+'[6]شركة النعمان'!F16+'[6]شركة صلاح الدين '!F16+'[6]ميكانيكية الاسكندرية (2)'!F16+'[6]شركة الفارس'!F16+'[6]شركة التحدي'!F16+'[6]شركة حمورابي العامة'!F16</f>
        <v>0</v>
      </c>
    </row>
    <row r="17" spans="1:6" ht="24.75">
      <c r="A17" s="78">
        <v>1200</v>
      </c>
      <c r="B17" s="79" t="s">
        <v>196</v>
      </c>
      <c r="C17" s="67">
        <f>[6]نصر!C17+'[6]الحديد والصلب'!C17+'[6]أور للصناعات الهندسية'!C17+[6]الفولاذية!C17+'[6]شركة ديالى'!C17+[6]الكهربائية!C17+[6]سيارات!C17+'[6]شركة النعمان'!C17+'[6]شركة صلاح الدين '!C17+'[6]ميكانيكية الاسكندرية (2)'!C17+'[6]شركة الفارس'!C17+'[6]شركة التحدي'!C17+'[6]شركة حمورابي العامة'!C17</f>
        <v>209907438</v>
      </c>
      <c r="D17" s="78">
        <v>3100</v>
      </c>
      <c r="E17" s="79" t="s">
        <v>71</v>
      </c>
      <c r="F17" s="67">
        <f>[6]نصر!F17+'[6]الحديد والصلب'!F17+'[6]أور للصناعات الهندسية'!F17+[6]الفولاذية!F17+'[6]شركة ديالى'!F17+[6]الكهربائية!F17+[6]سيارات!F17+'[6]شركة النعمان'!F17+'[6]شركة صلاح الدين '!F17+'[6]ميكانيكية الاسكندرية (2)'!F17+'[6]شركة الفارس'!F17+'[6]شركة التحدي'!F17+'[6]شركة حمورابي العامة'!F17</f>
        <v>0</v>
      </c>
    </row>
    <row r="18" spans="1:6" ht="24.75">
      <c r="A18" s="78">
        <v>1300</v>
      </c>
      <c r="B18" s="79" t="s">
        <v>197</v>
      </c>
      <c r="C18" s="67">
        <f>[6]نصر!C18+'[6]الحديد والصلب'!C18+'[6]أور للصناعات الهندسية'!C18+[6]الفولاذية!C18+'[6]شركة ديالى'!C18+[6]الكهربائية!C18+[6]سيارات!C18+'[6]شركة النعمان'!C18+'[6]شركة صلاح الدين '!C18+'[6]ميكانيكية الاسكندرية (2)'!C18+'[6]شركة الفارس'!C18+'[6]شركة التحدي'!C18+'[6]شركة حمورابي العامة'!C18</f>
        <v>447220402</v>
      </c>
      <c r="D18" s="78">
        <v>3200</v>
      </c>
      <c r="E18" s="79" t="s">
        <v>198</v>
      </c>
      <c r="F18" s="67">
        <f>[6]نصر!F18+'[6]الحديد والصلب'!F18+'[6]أور للصناعات الهندسية'!F18+[6]الفولاذية!F18+'[6]شركة ديالى'!F18+[6]الكهربائية!F18+[6]سيارات!F18+'[6]شركة النعمان'!F18+'[6]شركة صلاح الدين '!F18+'[6]ميكانيكية الاسكندرية (2)'!F18+'[6]شركة الفارس'!F18+'[6]شركة التحدي'!F18+'[6]شركة حمورابي العامة'!F18</f>
        <v>188859780</v>
      </c>
    </row>
    <row r="19" spans="1:6" ht="24.75">
      <c r="A19" s="78">
        <v>1310</v>
      </c>
      <c r="B19" s="79" t="s">
        <v>199</v>
      </c>
      <c r="C19" s="67">
        <f>[6]نصر!C19+'[6]الحديد والصلب'!C19+'[6]أور للصناعات الهندسية'!C19+[6]الفولاذية!C19+'[6]شركة ديالى'!C19+[6]الكهربائية!C19+[6]سيارات!C19+'[6]شركة النعمان'!C19+'[6]شركة صلاح الدين '!C19+'[6]ميكانيكية الاسكندرية (2)'!C19+'[6]شركة الفارس'!C19+'[6]شركة التحدي'!C19+'[6]شركة حمورابي العامة'!C19</f>
        <v>222233819</v>
      </c>
      <c r="D19" s="78">
        <v>3300</v>
      </c>
      <c r="E19" s="79" t="s">
        <v>95</v>
      </c>
      <c r="F19" s="67">
        <f>[6]نصر!F19+'[6]الحديد والصلب'!F19+'[6]أور للصناعات الهندسية'!F19+[6]الفولاذية!F19+'[6]شركة ديالى'!F19+[6]الكهربائية!F19+[6]سيارات!F19+'[6]شركة النعمان'!F19+'[6]شركة صلاح الدين '!F19+'[6]ميكانيكية الاسكندرية (2)'!F19+'[6]شركة الفارس'!F19+'[6]شركة التحدي'!F19+'[6]شركة حمورابي العامة'!F19</f>
        <v>13701522</v>
      </c>
    </row>
    <row r="20" spans="1:6" ht="24.75">
      <c r="A20" s="78">
        <v>1320</v>
      </c>
      <c r="B20" s="79" t="s">
        <v>200</v>
      </c>
      <c r="C20" s="67">
        <f>[6]نصر!C20+'[6]الحديد والصلب'!C20+'[6]أور للصناعات الهندسية'!C20+[6]الفولاذية!C20+'[6]شركة ديالى'!C20+[6]الكهربائية!C20+[6]سيارات!C20+'[6]شركة النعمان'!C20+'[6]شركة صلاح الدين '!C20+'[6]ميكانيكية الاسكندرية (2)'!C20+'[6]شركة الفارس'!C20+'[6]شركة التحدي'!C20+'[6]شركة حمورابي العامة'!C20</f>
        <v>57778147</v>
      </c>
      <c r="D20" s="78">
        <v>3400</v>
      </c>
      <c r="E20" s="79" t="s">
        <v>201</v>
      </c>
      <c r="F20" s="67">
        <f>[6]نصر!F20+'[6]الحديد والصلب'!F20+'[6]أور للصناعات الهندسية'!F20+[6]الفولاذية!F20+'[6]شركة ديالى'!F20+[6]الكهربائية!F20+[6]سيارات!F20+'[6]شركة النعمان'!F20+'[6]شركة صلاح الدين '!F20+'[6]ميكانيكية الاسكندرية (2)'!F20+'[6]شركة الفارس'!F20+'[6]شركة التحدي'!F20+'[6]شركة حمورابي العامة'!F20</f>
        <v>175158258</v>
      </c>
    </row>
    <row r="21" spans="1:6" ht="24.75">
      <c r="A21" s="78">
        <v>1330</v>
      </c>
      <c r="B21" s="79" t="s">
        <v>202</v>
      </c>
      <c r="C21" s="67">
        <f>[6]نصر!C21+'[6]الحديد والصلب'!C21+'[6]أور للصناعات الهندسية'!C21+[6]الفولاذية!C21+'[6]شركة ديالى'!C21+[6]الكهربائية!C21+[6]سيارات!C21+'[6]شركة النعمان'!C21+'[6]شركة صلاح الدين '!C21+'[6]ميكانيكية الاسكندرية (2)'!C21+'[6]شركة الفارس'!C21+'[6]شركة التحدي'!C21+'[6]شركة حمورابي العامة'!C21</f>
        <v>100571489</v>
      </c>
      <c r="D21" s="78">
        <v>3500</v>
      </c>
      <c r="E21" s="79" t="s">
        <v>76</v>
      </c>
      <c r="F21" s="67">
        <f>[6]نصر!F21+'[6]الحديد والصلب'!F21+'[6]أور للصناعات الهندسية'!F21+[6]الفولاذية!F21+'[6]شركة ديالى'!F21+[6]الكهربائية!F21+[6]سيارات!F21+'[6]شركة النعمان'!F21+'[6]شركة صلاح الدين '!F21+'[6]ميكانيكية الاسكندرية (2)'!F21+'[6]شركة الفارس'!F21+'[6]شركة التحدي'!F21+'[6]شركة حمورابي العامة'!F21</f>
        <v>21115370</v>
      </c>
    </row>
    <row r="22" spans="1:6" ht="24.75">
      <c r="A22" s="78">
        <v>1340</v>
      </c>
      <c r="B22" s="79" t="s">
        <v>203</v>
      </c>
      <c r="C22" s="67">
        <f>[6]نصر!C22+'[6]الحديد والصلب'!C22+'[6]أور للصناعات الهندسية'!C22+[6]الفولاذية!C22+'[6]شركة ديالى'!C22+[6]الكهربائية!C22+[6]سيارات!C22+'[6]شركة النعمان'!C22+'[6]شركة صلاح الدين '!C22+'[6]ميكانيكية الاسكندرية (2)'!C22+'[6]شركة الفارس'!C22+'[6]شركة التحدي'!C22+'[6]شركة حمورابي العامة'!C22</f>
        <v>1858409</v>
      </c>
      <c r="D22" s="78">
        <v>3600</v>
      </c>
      <c r="E22" s="79" t="s">
        <v>204</v>
      </c>
      <c r="F22" s="67">
        <f>[6]نصر!F22+'[6]الحديد والصلب'!F22+'[6]أور للصناعات الهندسية'!F22+[6]الفولاذية!F22+'[6]شركة ديالى'!F22+[6]الكهربائية!F22+[6]سيارات!F22+'[6]شركة النعمان'!F22+'[6]شركة صلاح الدين '!F22+'[6]ميكانيكية الاسكندرية (2)'!F22+'[6]شركة الفارس'!F22+'[6]شركة التحدي'!F22+'[6]شركة حمورابي العامة'!F22</f>
        <v>196273628</v>
      </c>
    </row>
    <row r="23" spans="1:6" ht="24.75">
      <c r="A23" s="78">
        <v>1350</v>
      </c>
      <c r="B23" s="79" t="s">
        <v>205</v>
      </c>
      <c r="C23" s="67">
        <f>[6]نصر!C23+'[6]الحديد والصلب'!C23+'[6]أور للصناعات الهندسية'!C23+[6]الفولاذية!C23+'[6]شركة ديالى'!C23+[6]الكهربائية!C23+[6]سيارات!C23+'[6]شركة النعمان'!C23+'[6]شركة صلاح الدين '!C23+'[6]ميكانيكية الاسكندرية (2)'!C23+'[6]شركة الفارس'!C23+'[6]شركة التحدي'!C23+'[6]شركة حمورابي العامة'!C23</f>
        <v>4806043</v>
      </c>
      <c r="D23" s="78">
        <v>3620</v>
      </c>
      <c r="E23" s="79" t="s">
        <v>206</v>
      </c>
      <c r="F23" s="67">
        <f>[6]نصر!F23+'[6]الحديد والصلب'!F23+'[6]أور للصناعات الهندسية'!F23+[6]الفولاذية!F23+'[6]شركة ديالى'!F23+[6]الكهربائية!F23+[6]سيارات!F23+'[6]شركة النعمان'!F23+'[6]شركة صلاح الدين '!F23+'[6]ميكانيكية الاسكندرية (2)'!F23+'[6]شركة الفارس'!F23+'[6]شركة التحدي'!F23+'[6]شركة حمورابي العامة'!F23</f>
        <v>-142574863</v>
      </c>
    </row>
    <row r="24" spans="1:6" ht="24.75">
      <c r="A24" s="78">
        <v>1360</v>
      </c>
      <c r="B24" s="79" t="s">
        <v>207</v>
      </c>
      <c r="C24" s="67" t="e">
        <f>[6]نصر!C24+'[6]الحديد والصلب'!C24+'[6]أور للصناعات الهندسية'!C24+[6]الفولاذية!C24+'[6]شركة ديالى'!C24+[6]الكهربائية!C24+[6]سيارات!C24+'[6]شركة النعمان'!C24+'[6]شركة صلاح الدين '!C24+'[6]ميكانيكية الاسكندرية (2)'!C24+'[6]شركة الفارس'!C24+'[6]شركة التحدي'!C24+'[6]شركة حمورابي العامة'!C24</f>
        <v>#REF!</v>
      </c>
      <c r="D24" s="78">
        <v>3621</v>
      </c>
      <c r="E24" s="79" t="s">
        <v>106</v>
      </c>
      <c r="F24" s="67">
        <f>[6]نصر!F24+'[6]الحديد والصلب'!F24+'[6]أور للصناعات الهندسية'!F24+[6]الفولاذية!F24+'[6]شركة ديالى'!F24+[6]الكهربائية!F24+[6]سيارات!F24+'[6]شركة النعمان'!F24+'[6]شركة صلاح الدين '!F24+'[6]ميكانيكية الاسكندرية (2)'!F24+'[6]شركة الفارس'!F24+'[6]شركة التحدي'!F24+'[6]شركة حمورابي العامة'!F24</f>
        <v>-142574863</v>
      </c>
    </row>
    <row r="25" spans="1:6" ht="24.75">
      <c r="A25" s="78">
        <v>1400</v>
      </c>
      <c r="B25" s="79" t="s">
        <v>208</v>
      </c>
      <c r="C25" s="67">
        <f>[6]نصر!C25+'[6]الحديد والصلب'!C25+'[6]أور للصناعات الهندسية'!C25+[6]الفولاذية!C25+'[6]شركة ديالى'!C25+[6]الكهربائية!C25+[6]سيارات!C25+'[6]شركة النعمان'!C25+'[6]شركة صلاح الدين '!C25+'[6]ميكانيكية الاسكندرية (2)'!C25+'[6]شركة الفارس'!C25+'[6]شركة التحدي'!C25+'[6]شركة حمورابي العامة'!C25</f>
        <v>725989375</v>
      </c>
      <c r="D25" s="78">
        <v>3622</v>
      </c>
      <c r="E25" s="79" t="s">
        <v>209</v>
      </c>
      <c r="F25" s="67">
        <f>[6]نصر!F25+'[6]الحديد والصلب'!F25+'[6]أور للصناعات الهندسية'!F25+[6]الفولاذية!F25+'[6]شركة ديالى'!F25+[6]الكهربائية!F25+[6]سيارات!F25+'[6]شركة النعمان'!F25+'[6]شركة صلاح الدين '!F25+'[6]ميكانيكية الاسكندرية (2)'!F25+'[6]شركة الفارس'!F25+'[6]شركة التحدي'!F25+'[6]شركة حمورابي العامة'!F25</f>
        <v>0</v>
      </c>
    </row>
    <row r="26" spans="1:6" ht="24.75">
      <c r="A26" s="78">
        <v>1500</v>
      </c>
      <c r="B26" s="79" t="s">
        <v>210</v>
      </c>
      <c r="C26" s="67">
        <f>[6]نصر!C26+'[6]الحديد والصلب'!C26+'[6]أور للصناعات الهندسية'!C26+[6]الفولاذية!C26+'[6]شركة ديالى'!C26+[6]الكهربائية!C26+[6]سيارات!C26+'[6]شركة النعمان'!C26+'[6]شركة صلاح الدين '!C26+'[6]ميكانيكية الاسكندرية (2)'!C26+'[6]شركة الفارس'!C26+'[6]شركة التحدي'!C26+'[6]شركة حمورابي العامة'!C26</f>
        <v>321365459</v>
      </c>
      <c r="D26" s="78">
        <v>3623</v>
      </c>
      <c r="E26" s="79" t="s">
        <v>211</v>
      </c>
      <c r="F26" s="67">
        <f>[6]نصر!F26+'[6]الحديد والصلب'!F26+'[6]أور للصناعات الهندسية'!F26+[6]الفولاذية!F26+'[6]شركة ديالى'!F26+[6]الكهربائية!F26+[6]سيارات!F26+'[6]شركة النعمان'!F26+'[6]شركة صلاح الدين '!F26+'[6]ميكانيكية الاسكندرية (2)'!F26+'[6]شركة الفارس'!F26+'[6]شركة التحدي'!F26+'[6]شركة حمورابي العامة'!F26</f>
        <v>0</v>
      </c>
    </row>
    <row r="27" spans="1:6" ht="24.75">
      <c r="A27" s="78">
        <v>1600</v>
      </c>
      <c r="B27" s="79" t="s">
        <v>167</v>
      </c>
      <c r="C27" s="67">
        <f>[6]نصر!C27+'[6]الحديد والصلب'!C27+'[6]أور للصناعات الهندسية'!C27+[6]الفولاذية!C27+'[6]شركة ديالى'!C27+[6]الكهربائية!C27+[6]سيارات!C27+'[6]شركة النعمان'!C27+'[6]شركة صلاح الدين '!C27+'[6]ميكانيكية الاسكندرية (2)'!C27+'[6]شركة الفارس'!C27+'[6]شركة التحدي'!C27+'[6]شركة حمورابي العامة'!C27</f>
        <v>1494575236</v>
      </c>
      <c r="D27" s="78">
        <v>3630</v>
      </c>
      <c r="E27" s="79" t="s">
        <v>212</v>
      </c>
      <c r="F27" s="67">
        <f>[6]نصر!F27+'[6]الحديد والصلب'!F27+'[6]أور للصناعات الهندسية'!F27+[6]الفولاذية!F27+'[6]شركة ديالى'!F27+[6]الكهربائية!F27+[6]سيارات!F27+'[6]شركة النعمان'!F27+'[6]شركة صلاح الدين '!F27+'[6]ميكانيكية الاسكندرية (2)'!F27+'[6]شركة الفارس'!F27+'[6]شركة التحدي'!F27+'[6]شركة حمورابي العامة'!F27</f>
        <v>338882651</v>
      </c>
    </row>
    <row r="28" spans="1:6" ht="24.75">
      <c r="A28" s="78">
        <v>1700</v>
      </c>
      <c r="B28" s="79" t="s">
        <v>213</v>
      </c>
      <c r="C28" s="67">
        <f>[6]نصر!C28+'[6]الحديد والصلب'!C28+'[6]أور للصناعات الهندسية'!C28+[6]الفولاذية!C28+'[6]شركة ديالى'!C28+[6]الكهربائية!C28+[6]سيارات!C28+'[6]شركة النعمان'!C28+'[6]شركة صلاح الدين '!C28+'[6]ميكانيكية الاسكندرية (2)'!C28+'[6]شركة الفارس'!C28+'[6]شركة التحدي'!C28+'[6]شركة حمورابي العامة'!C28</f>
        <v>-280251606</v>
      </c>
      <c r="D28" s="78">
        <v>3640</v>
      </c>
      <c r="E28" s="79" t="s">
        <v>214</v>
      </c>
      <c r="F28" s="67">
        <f>[6]نصر!F28+'[6]الحديد والصلب'!F28+'[6]أور للصناعات الهندسية'!F28+[6]الفولاذية!F28+'[6]شركة ديالى'!F28+[6]الكهربائية!F28+[6]سيارات!F28+'[6]شركة النعمان'!F28+'[6]شركة صلاح الدين '!F28+'[6]ميكانيكية الاسكندرية (2)'!F28+'[6]شركة الفارس'!F28+'[6]شركة التحدي'!F28+'[6]شركة حمورابي العامة'!F28</f>
        <v>0</v>
      </c>
    </row>
    <row r="29" spans="1:6" ht="24.75">
      <c r="A29" s="78">
        <v>1800</v>
      </c>
      <c r="B29" s="79" t="s">
        <v>215</v>
      </c>
      <c r="C29" s="67">
        <f>[6]نصر!C29+'[6]الحديد والصلب'!C29+'[6]أور للصناعات الهندسية'!C29+[6]الفولاذية!C29+'[6]شركة ديالى'!C29+[6]الكهربائية!C29+[6]سيارات!C29+'[6]شركة النعمان'!C29+'[6]شركة صلاح الدين '!C29+'[6]ميكانيكية الاسكندرية (2)'!C29+'[6]شركة الفارس'!C29+'[6]شركة التحدي'!C29+'[6]شركة حمورابي العامة'!C29</f>
        <v>1994460</v>
      </c>
      <c r="D29" s="78">
        <v>3650</v>
      </c>
      <c r="E29" s="79" t="s">
        <v>216</v>
      </c>
      <c r="F29" s="67">
        <f>[6]نصر!F29+'[6]الحديد والصلب'!F29+'[6]أور للصناعات الهندسية'!F29+[6]الفولاذية!F29+'[6]شركة ديالى'!F29+[6]الكهربائية!F29+[6]سيارات!F29+'[6]شركة النعمان'!F29+'[6]شركة صلاح الدين '!F29+'[6]ميكانيكية الاسكندرية (2)'!F29+'[6]شركة الفارس'!F29+'[6]شركة التحدي'!F29+'[6]شركة حمورابي العامة'!F29</f>
        <v>-34160</v>
      </c>
    </row>
    <row r="30" spans="1:6" ht="24.75">
      <c r="A30" s="78">
        <v>1900</v>
      </c>
      <c r="B30" s="79" t="s">
        <v>217</v>
      </c>
      <c r="C30" s="67">
        <f>[6]نصر!C30+'[6]الحديد والصلب'!C30+'[6]أور للصناعات الهندسية'!C30+[6]الفولاذية!C30+'[6]شركة ديالى'!C30+[6]الكهربائية!C30+[6]سيارات!C30+'[6]شركة النعمان'!C30+'[6]شركة صلاح الدين '!C30+'[6]ميكانيكية الاسكندرية (2)'!C30+'[6]شركة الفارس'!C30+'[6]شركة التحدي'!C30+'[6]شركة حمورابي العامة'!C30</f>
        <v>-68349708</v>
      </c>
      <c r="D30" s="78">
        <v>3700</v>
      </c>
      <c r="E30" s="79" t="s">
        <v>218</v>
      </c>
      <c r="F30" s="67">
        <f>[6]نصر!F30+'[6]الحديد والصلب'!F30+'[6]أور للصناعات الهندسية'!F30+[6]الفولاذية!F30+'[6]شركة ديالى'!F30+[6]الكهربائية!F30+[6]سيارات!F30+'[6]شركة النعمان'!F30+'[6]شركة صلاح الدين '!F30+'[6]ميكانيكية الاسكندرية (2)'!F30+'[6]شركة الفارس'!F30+'[6]شركة التحدي'!F30+'[6]شركة حمورابي العامة'!F30</f>
        <v>338882651</v>
      </c>
    </row>
    <row r="31" spans="1:6" ht="24.75">
      <c r="A31" s="78">
        <v>2000</v>
      </c>
      <c r="B31" s="69" t="s">
        <v>219</v>
      </c>
      <c r="C31" s="67">
        <f>[6]نصر!C31+'[6]الحديد والصلب'!C31+'[6]أور للصناعات الهندسية'!C31+[6]الفولاذية!C31+'[6]شركة ديالى'!C31+[6]الكهربائية!C31+[6]سيارات!C31+'[6]شركة النعمان'!C31+'[6]شركة صلاح الدين '!C31+'[6]ميكانيكية الاسكندرية (2)'!C31+'[6]شركة الفارس'!C31+'[6]شركة التحدي'!C31+'[6]شركة حمورابي العامة'!C31</f>
        <v>1706477134</v>
      </c>
      <c r="D31" s="78">
        <v>3800</v>
      </c>
      <c r="E31" s="79" t="s">
        <v>220</v>
      </c>
      <c r="F31" s="67">
        <f>[6]نصر!F31+'[6]الحديد والصلب'!F31+'[6]أور للصناعات الهندسية'!F31+[6]الفولاذية!F31+'[6]شركة ديالى'!F31+[6]الكهربائية!F31+[6]سيارات!F31+'[6]شركة النعمان'!F31+'[6]شركة صلاح الدين '!F31+'[6]ميكانيكية الاسكندرية (2)'!F31+'[6]شركة الفارس'!F31+'[6]شركة التحدي'!F31+'[6]شركة حمورابي العامة'!F31</f>
        <v>-163724393</v>
      </c>
    </row>
    <row r="32" spans="1:6" ht="24.75">
      <c r="A32" s="80"/>
      <c r="B32" s="81"/>
      <c r="C32" s="80"/>
      <c r="D32" s="80"/>
      <c r="E32" s="82"/>
      <c r="F32" s="83"/>
    </row>
    <row r="33" spans="1:6" ht="24.75">
      <c r="A33" s="84"/>
      <c r="B33" s="84"/>
      <c r="C33" s="85">
        <f>C13-C31</f>
        <v>0</v>
      </c>
      <c r="D33" s="84"/>
      <c r="E33" s="86">
        <f>F27+F28+F29+F23</f>
        <v>196273628</v>
      </c>
      <c r="F33" s="87"/>
    </row>
    <row r="34" spans="1:6" ht="24.75">
      <c r="A34" s="88" t="s">
        <v>228</v>
      </c>
      <c r="B34" s="88"/>
      <c r="C34" s="89">
        <f>F22-E33</f>
        <v>0</v>
      </c>
      <c r="D34" s="87"/>
      <c r="E34" s="87"/>
      <c r="F34" s="87"/>
    </row>
    <row r="35" spans="1:6" ht="24.75">
      <c r="A35" s="88" t="s">
        <v>229</v>
      </c>
      <c r="B35" s="88"/>
      <c r="C35" s="90"/>
      <c r="D35" s="87"/>
      <c r="E35" s="87"/>
      <c r="F35" s="87"/>
    </row>
    <row r="36" spans="1:6" ht="24.75">
      <c r="A36" s="88" t="s">
        <v>230</v>
      </c>
      <c r="B36" s="88"/>
      <c r="C36" s="90"/>
      <c r="D36" s="87"/>
      <c r="E36" s="87"/>
      <c r="F36" s="87"/>
    </row>
    <row r="37" spans="1:6" ht="25.5" thickBot="1">
      <c r="A37" s="91" t="s">
        <v>231</v>
      </c>
      <c r="B37" s="91"/>
      <c r="C37" s="90"/>
      <c r="D37" s="87"/>
      <c r="E37" s="87"/>
      <c r="F37" s="87"/>
    </row>
    <row r="38" spans="1:6" ht="21.75" thickBot="1">
      <c r="A38" s="92" t="s">
        <v>232</v>
      </c>
      <c r="B38" s="92"/>
      <c r="C38" s="92"/>
      <c r="D38" s="87"/>
      <c r="E38" s="87"/>
      <c r="F38" s="87"/>
    </row>
    <row r="39" spans="1:6" ht="25.5" thickBot="1">
      <c r="A39" s="93" t="s">
        <v>233</v>
      </c>
      <c r="B39" s="94"/>
      <c r="C39" s="95" t="s">
        <v>234</v>
      </c>
      <c r="D39" s="95" t="s">
        <v>235</v>
      </c>
      <c r="E39" s="87"/>
      <c r="F39" s="87"/>
    </row>
    <row r="40" spans="1:6" ht="25.5" thickBot="1">
      <c r="A40" s="96" t="s">
        <v>236</v>
      </c>
      <c r="B40" s="97"/>
      <c r="C40" s="98">
        <f>F13/F30</f>
        <v>1.6477148545441471</v>
      </c>
      <c r="D40" s="98"/>
      <c r="E40" s="87"/>
      <c r="F40" s="87"/>
    </row>
    <row r="41" spans="1:6" ht="25.5" thickBot="1">
      <c r="A41" s="96" t="s">
        <v>237</v>
      </c>
      <c r="B41" s="97"/>
      <c r="C41" s="98">
        <f>F13/C14</f>
        <v>2.3546227604970995</v>
      </c>
      <c r="D41" s="98"/>
      <c r="E41" s="87"/>
      <c r="F41" s="87"/>
    </row>
    <row r="42" spans="1:6" ht="25.5" thickBot="1">
      <c r="A42" s="96" t="s">
        <v>238</v>
      </c>
      <c r="B42" s="97"/>
      <c r="C42" s="98">
        <f>C27/C12</f>
        <v>0.84209636716774428</v>
      </c>
      <c r="D42" s="98"/>
      <c r="E42" s="87"/>
      <c r="F42" s="87"/>
    </row>
    <row r="43" spans="1:6" ht="25.5" thickBot="1">
      <c r="A43" s="96" t="s">
        <v>239</v>
      </c>
      <c r="B43" s="97"/>
      <c r="C43" s="98">
        <f>C26/C12</f>
        <v>0.1810686267500117</v>
      </c>
      <c r="D43" s="98"/>
      <c r="E43" s="87"/>
      <c r="F43" s="87"/>
    </row>
    <row r="44" spans="1:6" ht="25.5" thickBot="1">
      <c r="A44" s="96" t="s">
        <v>240</v>
      </c>
      <c r="B44" s="97"/>
      <c r="C44" s="98"/>
      <c r="D44" s="98">
        <f>F23/C30*100</f>
        <v>208.59615523156293</v>
      </c>
      <c r="E44" s="87"/>
      <c r="F44" s="87"/>
    </row>
    <row r="45" spans="1:6" ht="25.5" thickBot="1">
      <c r="A45" s="96" t="s">
        <v>241</v>
      </c>
      <c r="B45" s="97"/>
      <c r="C45" s="98"/>
      <c r="D45" s="98" t="e">
        <f>C10/C31*100</f>
        <v>#REF!</v>
      </c>
      <c r="E45" s="87"/>
      <c r="F45" s="87"/>
    </row>
    <row r="46" spans="1:6" ht="25.5" thickBot="1">
      <c r="A46" s="96" t="s">
        <v>242</v>
      </c>
      <c r="B46" s="97"/>
      <c r="C46" s="98">
        <f>C30/F20</f>
        <v>-0.39021687461632554</v>
      </c>
      <c r="D46" s="98"/>
      <c r="E46" s="87"/>
      <c r="F46" s="87"/>
    </row>
    <row r="47" spans="1:6" ht="25.5" thickBot="1">
      <c r="A47" s="96" t="s">
        <v>243</v>
      </c>
      <c r="B47" s="97"/>
      <c r="C47" s="98">
        <f>F23/F18</f>
        <v>-0.75492443653169561</v>
      </c>
      <c r="D47" s="98"/>
      <c r="E47" s="87"/>
      <c r="F47" s="87"/>
    </row>
    <row r="48" spans="1:6" ht="25.5" thickBot="1">
      <c r="A48" s="96" t="s">
        <v>244</v>
      </c>
      <c r="B48" s="97"/>
      <c r="C48" s="98"/>
      <c r="D48" s="98">
        <f>C8/C31*100</f>
        <v>-45.713332482309141</v>
      </c>
      <c r="E48" s="87"/>
      <c r="F48" s="87"/>
    </row>
    <row r="49" spans="1:6" ht="25.5" thickBot="1">
      <c r="A49" s="96" t="s">
        <v>245</v>
      </c>
      <c r="B49" s="97"/>
      <c r="C49" s="98">
        <f>F23/C5</f>
        <v>-3.4419535907607277</v>
      </c>
      <c r="D49" s="98"/>
      <c r="E49" s="87"/>
      <c r="F49" s="87"/>
    </row>
    <row r="50" spans="1:6" ht="25.5" thickBot="1">
      <c r="A50" s="99" t="s">
        <v>246</v>
      </c>
      <c r="B50" s="99"/>
      <c r="C50" s="100">
        <f>F13/C53</f>
        <v>125.61021065809142</v>
      </c>
      <c r="D50" s="100"/>
      <c r="E50" s="87"/>
      <c r="F50" s="87"/>
    </row>
    <row r="51" spans="1:6" ht="21.75" thickBot="1">
      <c r="A51" s="101" t="s">
        <v>247</v>
      </c>
      <c r="B51" s="101"/>
      <c r="C51" s="100">
        <f>F10/C18</f>
        <v>0.9966014028134611</v>
      </c>
      <c r="D51" s="100"/>
      <c r="E51" s="87"/>
      <c r="F51" s="87"/>
    </row>
    <row r="52" spans="1:6" ht="21">
      <c r="A52" s="87"/>
      <c r="B52" s="87"/>
      <c r="C52" s="87"/>
      <c r="D52" s="87"/>
      <c r="E52" s="87"/>
      <c r="F52" s="87"/>
    </row>
    <row r="53" spans="1:6" ht="21">
      <c r="A53" s="87" t="s">
        <v>248</v>
      </c>
      <c r="B53" s="87"/>
      <c r="C53" s="87">
        <v>4445355</v>
      </c>
      <c r="D53" s="87"/>
      <c r="E53" s="87"/>
      <c r="F53" s="87"/>
    </row>
    <row r="54" spans="1:6" ht="21">
      <c r="A54" s="87"/>
      <c r="B54" s="87"/>
      <c r="C54" s="87"/>
      <c r="D54" s="87"/>
      <c r="E54" s="87"/>
      <c r="F54" s="87"/>
    </row>
    <row r="55" spans="1:6" ht="21">
      <c r="A55" s="87"/>
      <c r="B55" s="87"/>
      <c r="C55" s="87"/>
      <c r="D55" s="87"/>
      <c r="E55" s="87"/>
      <c r="F55" s="87"/>
    </row>
    <row r="56" spans="1:6" ht="21">
      <c r="A56" s="87"/>
      <c r="B56" s="87"/>
      <c r="C56" s="87">
        <v>0</v>
      </c>
      <c r="D56" s="87"/>
      <c r="E56" s="87"/>
      <c r="F56" s="87"/>
    </row>
    <row r="57" spans="1:6" ht="21">
      <c r="A57" s="87"/>
      <c r="B57" s="87"/>
      <c r="C57" s="87"/>
      <c r="D57" s="87"/>
      <c r="E57" s="87"/>
      <c r="F57" s="87"/>
    </row>
    <row r="58" spans="1:6" ht="21">
      <c r="A58" s="87"/>
      <c r="B58" s="87"/>
      <c r="C58" s="87"/>
      <c r="D58" s="87"/>
      <c r="E58" s="87"/>
      <c r="F58" s="87"/>
    </row>
    <row r="59" spans="1:6" ht="21">
      <c r="A59" s="87"/>
      <c r="B59" s="87"/>
      <c r="C59" s="87"/>
      <c r="D59" s="87"/>
      <c r="E59" s="87"/>
      <c r="F59" s="87"/>
    </row>
    <row r="60" spans="1:6" ht="21">
      <c r="A60" s="87"/>
      <c r="B60" s="87"/>
      <c r="C60" s="87"/>
      <c r="D60" s="87"/>
      <c r="E60" s="87"/>
      <c r="F60" s="87"/>
    </row>
    <row r="61" spans="1:6" ht="21">
      <c r="A61" s="87"/>
      <c r="B61" s="87"/>
      <c r="C61" s="87"/>
      <c r="D61" s="87"/>
      <c r="E61" s="87"/>
      <c r="F61" s="87"/>
    </row>
    <row r="62" spans="1:6" ht="21">
      <c r="A62" s="87"/>
      <c r="B62" s="87"/>
      <c r="C62" s="87"/>
      <c r="D62" s="87"/>
      <c r="E62" s="87"/>
      <c r="F62" s="87"/>
    </row>
    <row r="63" spans="1:6" ht="21">
      <c r="A63" s="87"/>
      <c r="B63" s="87"/>
      <c r="C63" s="87"/>
      <c r="D63" s="87"/>
      <c r="E63" s="87"/>
      <c r="F63" s="87"/>
    </row>
    <row r="64" spans="1:6" ht="21">
      <c r="A64" s="87"/>
      <c r="B64" s="87"/>
      <c r="C64" s="87"/>
      <c r="D64" s="87"/>
      <c r="E64" s="87"/>
      <c r="F64" s="87"/>
    </row>
    <row r="65" spans="1:6" ht="21">
      <c r="A65" s="87"/>
      <c r="B65" s="87"/>
      <c r="C65" s="87"/>
      <c r="D65" s="87"/>
      <c r="E65" s="87"/>
      <c r="F65" s="87"/>
    </row>
    <row r="66" spans="1:6" ht="21">
      <c r="A66" s="87"/>
      <c r="B66" s="87"/>
      <c r="C66" s="87"/>
      <c r="D66" s="87"/>
      <c r="E66" s="87"/>
      <c r="F66" s="87"/>
    </row>
    <row r="67" spans="1:6" ht="21">
      <c r="A67" s="87"/>
      <c r="B67" s="87"/>
      <c r="C67" s="87"/>
      <c r="D67" s="87"/>
      <c r="E67" s="87"/>
      <c r="F67" s="87"/>
    </row>
    <row r="68" spans="1:6" ht="21">
      <c r="A68" s="87"/>
      <c r="B68" s="87"/>
      <c r="C68" s="87"/>
      <c r="D68" s="87"/>
      <c r="E68" s="87"/>
      <c r="F68" s="87"/>
    </row>
    <row r="69" spans="1:6" ht="21">
      <c r="A69" s="87"/>
      <c r="B69" s="87"/>
      <c r="C69" s="87"/>
      <c r="D69" s="87"/>
      <c r="E69" s="87"/>
      <c r="F69" s="87"/>
    </row>
    <row r="70" spans="1:6" ht="21">
      <c r="A70" s="87"/>
      <c r="B70" s="87"/>
      <c r="C70" s="87"/>
      <c r="D70" s="87"/>
      <c r="E70" s="87"/>
      <c r="F70" s="87"/>
    </row>
    <row r="71" spans="1:6" ht="21">
      <c r="A71" s="87"/>
      <c r="B71" s="87"/>
      <c r="C71" s="87"/>
      <c r="D71" s="87"/>
      <c r="E71" s="87"/>
      <c r="F71" s="87"/>
    </row>
    <row r="72" spans="1:6" ht="21">
      <c r="A72" s="87"/>
      <c r="B72" s="87"/>
      <c r="C72" s="87"/>
      <c r="D72" s="87"/>
      <c r="E72" s="87"/>
      <c r="F72" s="87"/>
    </row>
    <row r="73" spans="1:6" ht="21">
      <c r="A73" s="87"/>
      <c r="B73" s="87"/>
      <c r="C73" s="87"/>
      <c r="D73" s="87"/>
      <c r="E73" s="87"/>
      <c r="F73" s="87"/>
    </row>
    <row r="74" spans="1:6" ht="21">
      <c r="A74" s="87"/>
      <c r="B74" s="87"/>
      <c r="C74" s="87"/>
      <c r="D74" s="87"/>
      <c r="E74" s="87"/>
      <c r="F74" s="87"/>
    </row>
    <row r="75" spans="1:6" ht="21">
      <c r="A75" s="87"/>
      <c r="B75" s="87"/>
      <c r="C75" s="87"/>
      <c r="D75" s="87"/>
      <c r="E75" s="87"/>
      <c r="F75" s="87"/>
    </row>
    <row r="76" spans="1:6" ht="21">
      <c r="A76" s="87"/>
      <c r="B76" s="87"/>
      <c r="C76" s="87"/>
      <c r="D76" s="87"/>
      <c r="E76" s="87"/>
      <c r="F76" s="87"/>
    </row>
    <row r="77" spans="1:6" ht="21">
      <c r="A77" s="87"/>
      <c r="B77" s="87"/>
      <c r="C77" s="87"/>
      <c r="D77" s="87"/>
      <c r="E77" s="87"/>
      <c r="F77" s="87"/>
    </row>
    <row r="78" spans="1:6" ht="21">
      <c r="A78" s="87"/>
      <c r="B78" s="87"/>
      <c r="C78" s="87"/>
      <c r="D78" s="87"/>
      <c r="E78" s="87"/>
      <c r="F78" s="87"/>
    </row>
    <row r="79" spans="1:6" ht="21">
      <c r="A79" s="87"/>
      <c r="B79" s="87"/>
      <c r="C79" s="87"/>
      <c r="D79" s="87"/>
      <c r="E79" s="87"/>
      <c r="F79" s="87"/>
    </row>
    <row r="80" spans="1:6" ht="21">
      <c r="A80" s="87"/>
      <c r="B80" s="87"/>
      <c r="C80" s="87"/>
      <c r="D80" s="87"/>
      <c r="E80" s="87"/>
      <c r="F80" s="87"/>
    </row>
    <row r="81" spans="1:6" ht="21">
      <c r="A81" s="87"/>
      <c r="B81" s="87"/>
      <c r="C81" s="87"/>
      <c r="D81" s="87"/>
      <c r="E81" s="87"/>
      <c r="F81" s="87"/>
    </row>
    <row r="82" spans="1:6" ht="21">
      <c r="A82" s="87"/>
      <c r="B82" s="87"/>
      <c r="C82" s="87"/>
      <c r="D82" s="87"/>
      <c r="E82" s="87"/>
      <c r="F82" s="87"/>
    </row>
    <row r="83" spans="1:6" ht="21">
      <c r="A83" s="87"/>
      <c r="B83" s="87"/>
      <c r="C83" s="87"/>
      <c r="D83" s="87"/>
      <c r="E83" s="87"/>
      <c r="F83" s="87"/>
    </row>
    <row r="84" spans="1:6" ht="21">
      <c r="A84" s="87"/>
      <c r="B84" s="87"/>
      <c r="C84" s="87"/>
      <c r="D84" s="87"/>
      <c r="E84" s="87"/>
      <c r="F84" s="87"/>
    </row>
    <row r="85" spans="1:6" ht="21">
      <c r="A85" s="87"/>
      <c r="B85" s="87"/>
      <c r="C85" s="87"/>
      <c r="D85" s="87"/>
      <c r="E85" s="87"/>
      <c r="F85" s="87"/>
    </row>
    <row r="86" spans="1:6" ht="21">
      <c r="A86" s="87"/>
      <c r="B86" s="87"/>
      <c r="C86" s="87"/>
      <c r="D86" s="87"/>
      <c r="E86" s="87"/>
      <c r="F86" s="87"/>
    </row>
    <row r="87" spans="1:6" ht="21">
      <c r="A87" s="87"/>
      <c r="B87" s="87"/>
      <c r="C87" s="87"/>
      <c r="D87" s="87"/>
      <c r="E87" s="87"/>
      <c r="F87" s="87"/>
    </row>
    <row r="88" spans="1:6" ht="21">
      <c r="A88" s="87"/>
      <c r="B88" s="87"/>
      <c r="C88" s="87"/>
      <c r="D88" s="87"/>
      <c r="E88" s="87"/>
      <c r="F88" s="87"/>
    </row>
    <row r="89" spans="1:6" ht="21">
      <c r="A89" s="87"/>
      <c r="B89" s="87"/>
      <c r="C89" s="87"/>
      <c r="D89" s="87"/>
      <c r="E89" s="87"/>
      <c r="F89" s="87"/>
    </row>
    <row r="90" spans="1:6" ht="21">
      <c r="A90" s="87"/>
      <c r="B90" s="87"/>
      <c r="C90" s="87"/>
      <c r="D90" s="87"/>
      <c r="E90" s="87"/>
      <c r="F90" s="87"/>
    </row>
    <row r="91" spans="1:6" ht="21">
      <c r="A91" s="87"/>
      <c r="B91" s="87"/>
      <c r="C91" s="87"/>
      <c r="D91" s="87"/>
      <c r="E91" s="87"/>
      <c r="F91" s="87"/>
    </row>
    <row r="92" spans="1:6" ht="21">
      <c r="A92" s="87"/>
      <c r="B92" s="87"/>
      <c r="C92" s="87"/>
      <c r="D92" s="87"/>
      <c r="E92" s="87"/>
      <c r="F92" s="87"/>
    </row>
    <row r="93" spans="1:6" ht="21">
      <c r="A93" s="87"/>
      <c r="B93" s="87"/>
      <c r="C93" s="87"/>
      <c r="D93" s="87"/>
      <c r="E93" s="87"/>
      <c r="F93" s="87"/>
    </row>
    <row r="94" spans="1:6" ht="21">
      <c r="A94" s="87"/>
      <c r="B94" s="87"/>
      <c r="C94" s="87"/>
      <c r="D94" s="87"/>
      <c r="E94" s="87"/>
      <c r="F94" s="87"/>
    </row>
    <row r="95" spans="1:6" ht="21">
      <c r="A95" s="87"/>
      <c r="B95" s="87"/>
      <c r="C95" s="87"/>
      <c r="D95" s="87"/>
      <c r="E95" s="87"/>
      <c r="F95" s="87"/>
    </row>
    <row r="96" spans="1:6" ht="21">
      <c r="A96" s="87"/>
      <c r="B96" s="87"/>
      <c r="C96" s="87"/>
      <c r="D96" s="87"/>
      <c r="E96" s="87"/>
      <c r="F96" s="87"/>
    </row>
    <row r="97" spans="1:6" ht="21">
      <c r="A97" s="87"/>
      <c r="B97" s="87"/>
      <c r="C97" s="87"/>
      <c r="D97" s="87"/>
      <c r="E97" s="87"/>
      <c r="F97" s="87"/>
    </row>
    <row r="98" spans="1:6" ht="21">
      <c r="A98" s="87"/>
      <c r="B98" s="87"/>
      <c r="C98" s="87"/>
      <c r="D98" s="87"/>
      <c r="E98" s="87"/>
      <c r="F98" s="87"/>
    </row>
    <row r="99" spans="1:6" ht="21">
      <c r="A99" s="87"/>
      <c r="B99" s="87"/>
      <c r="C99" s="87"/>
      <c r="D99" s="87"/>
      <c r="E99" s="87"/>
      <c r="F99" s="87"/>
    </row>
    <row r="100" spans="1:6" ht="21">
      <c r="A100" s="87"/>
      <c r="B100" s="87"/>
      <c r="C100" s="87"/>
      <c r="D100" s="87"/>
      <c r="E100" s="87"/>
      <c r="F100" s="87"/>
    </row>
    <row r="101" spans="1:6" ht="21">
      <c r="A101" s="87"/>
      <c r="B101" s="87"/>
      <c r="C101" s="87"/>
      <c r="D101" s="87"/>
      <c r="E101" s="87"/>
      <c r="F101" s="87"/>
    </row>
    <row r="102" spans="1:6" ht="21">
      <c r="A102" s="87"/>
      <c r="B102" s="87"/>
      <c r="C102" s="87"/>
      <c r="D102" s="87"/>
      <c r="E102" s="87"/>
      <c r="F102" s="87"/>
    </row>
    <row r="103" spans="1:6" ht="21">
      <c r="A103" s="87"/>
      <c r="B103" s="87"/>
      <c r="C103" s="87"/>
      <c r="D103" s="87"/>
      <c r="E103" s="87"/>
      <c r="F103" s="87"/>
    </row>
    <row r="104" spans="1:6" ht="21">
      <c r="A104" s="87"/>
      <c r="B104" s="87"/>
      <c r="C104" s="87"/>
      <c r="D104" s="87"/>
      <c r="E104" s="87"/>
      <c r="F104" s="87"/>
    </row>
    <row r="105" spans="1:6" ht="21">
      <c r="A105" s="87"/>
      <c r="B105" s="87"/>
      <c r="C105" s="87"/>
      <c r="D105" s="87"/>
      <c r="E105" s="87"/>
      <c r="F105" s="87"/>
    </row>
    <row r="106" spans="1:6" ht="21">
      <c r="A106" s="87"/>
      <c r="B106" s="87"/>
      <c r="C106" s="87"/>
      <c r="D106" s="87"/>
      <c r="E106" s="87"/>
      <c r="F106" s="87"/>
    </row>
    <row r="107" spans="1:6" ht="21">
      <c r="A107" s="87"/>
      <c r="B107" s="87"/>
      <c r="C107" s="87"/>
      <c r="D107" s="87"/>
      <c r="E107" s="87"/>
      <c r="F107" s="87"/>
    </row>
    <row r="108" spans="1:6" ht="21">
      <c r="A108" s="87"/>
      <c r="B108" s="87"/>
      <c r="C108" s="87"/>
      <c r="D108" s="87"/>
      <c r="E108" s="87"/>
      <c r="F108" s="87"/>
    </row>
    <row r="109" spans="1:6" ht="21">
      <c r="A109" s="87"/>
      <c r="B109" s="87"/>
      <c r="C109" s="87"/>
      <c r="D109" s="87"/>
      <c r="E109" s="87"/>
      <c r="F109" s="87"/>
    </row>
    <row r="110" spans="1:6" ht="21">
      <c r="A110" s="87"/>
      <c r="B110" s="87"/>
      <c r="C110" s="87"/>
      <c r="D110" s="87"/>
      <c r="E110" s="87"/>
      <c r="F110" s="87"/>
    </row>
    <row r="111" spans="1:6" ht="21">
      <c r="A111" s="87"/>
      <c r="B111" s="87"/>
      <c r="C111" s="87"/>
      <c r="D111" s="87"/>
      <c r="E111" s="87"/>
      <c r="F111" s="87"/>
    </row>
    <row r="112" spans="1:6" ht="21">
      <c r="A112" s="87"/>
      <c r="B112" s="87"/>
      <c r="C112" s="87"/>
      <c r="D112" s="87"/>
      <c r="E112" s="87"/>
      <c r="F112" s="87"/>
    </row>
    <row r="113" spans="1:6" ht="21">
      <c r="A113" s="87"/>
      <c r="B113" s="87"/>
      <c r="C113" s="87"/>
      <c r="D113" s="87"/>
      <c r="E113" s="87"/>
      <c r="F113" s="87"/>
    </row>
    <row r="114" spans="1:6" ht="21">
      <c r="A114" s="87"/>
      <c r="B114" s="87"/>
      <c r="C114" s="87"/>
      <c r="D114" s="87"/>
      <c r="E114" s="87"/>
      <c r="F114" s="87"/>
    </row>
    <row r="115" spans="1:6" ht="21">
      <c r="A115" s="87"/>
      <c r="B115" s="87"/>
      <c r="C115" s="87"/>
      <c r="D115" s="87"/>
      <c r="E115" s="87"/>
      <c r="F115" s="87"/>
    </row>
    <row r="116" spans="1:6" ht="21">
      <c r="A116" s="87"/>
      <c r="B116" s="87"/>
      <c r="C116" s="87"/>
      <c r="D116" s="87"/>
      <c r="E116" s="87"/>
      <c r="F116" s="87"/>
    </row>
    <row r="117" spans="1:6" ht="21">
      <c r="A117" s="87"/>
      <c r="B117" s="87"/>
      <c r="C117" s="87"/>
      <c r="D117" s="87"/>
      <c r="E117" s="87"/>
      <c r="F117" s="87"/>
    </row>
    <row r="118" spans="1:6" ht="21">
      <c r="A118" s="87"/>
      <c r="B118" s="87"/>
      <c r="C118" s="87"/>
      <c r="D118" s="87"/>
      <c r="E118" s="87"/>
      <c r="F118" s="87"/>
    </row>
    <row r="119" spans="1:6" ht="21">
      <c r="A119" s="87"/>
      <c r="B119" s="87"/>
      <c r="C119" s="87"/>
      <c r="D119" s="87"/>
      <c r="E119" s="87"/>
      <c r="F119" s="87"/>
    </row>
    <row r="120" spans="1:6" ht="21">
      <c r="A120" s="87"/>
      <c r="B120" s="87"/>
      <c r="C120" s="87"/>
      <c r="D120" s="87"/>
      <c r="E120" s="87"/>
      <c r="F120" s="87"/>
    </row>
  </sheetData>
  <mergeCells count="10">
    <mergeCell ref="A37:B37"/>
    <mergeCell ref="A38:C38"/>
    <mergeCell ref="A50:B50"/>
    <mergeCell ref="A51:B51"/>
    <mergeCell ref="A1:F1"/>
    <mergeCell ref="A2:F2"/>
    <mergeCell ref="A3:E3"/>
    <mergeCell ref="A34:B34"/>
    <mergeCell ref="A35:B35"/>
    <mergeCell ref="A36:B3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F31"/>
    </sheetView>
  </sheetViews>
  <sheetFormatPr defaultRowHeight="15"/>
  <sheetData>
    <row r="1" spans="1:6" ht="27.75">
      <c r="A1" s="41" t="s">
        <v>249</v>
      </c>
      <c r="B1" s="41"/>
      <c r="C1" s="41"/>
      <c r="D1" s="41"/>
      <c r="E1" s="41"/>
      <c r="F1" s="41"/>
    </row>
    <row r="2" spans="1:6" ht="27.75">
      <c r="A2" s="70" t="s">
        <v>250</v>
      </c>
      <c r="B2" s="70"/>
      <c r="C2" s="70"/>
      <c r="D2" s="70"/>
      <c r="E2" s="70"/>
      <c r="F2" s="70"/>
    </row>
    <row r="3" spans="1:6" ht="25.5" thickBot="1">
      <c r="A3" s="71"/>
      <c r="B3" s="71"/>
      <c r="C3" s="71"/>
      <c r="D3" s="71"/>
      <c r="E3" s="71"/>
      <c r="F3" s="60" t="s">
        <v>223</v>
      </c>
    </row>
    <row r="4" spans="1:6" ht="25.5" thickBot="1">
      <c r="A4" s="72" t="s">
        <v>58</v>
      </c>
      <c r="B4" s="73" t="s">
        <v>224</v>
      </c>
      <c r="C4" s="74" t="s">
        <v>103</v>
      </c>
      <c r="D4" s="72" t="s">
        <v>58</v>
      </c>
      <c r="E4" s="75" t="s">
        <v>225</v>
      </c>
      <c r="F4" s="74" t="s">
        <v>102</v>
      </c>
    </row>
    <row r="5" spans="1:6" ht="24.75">
      <c r="A5" s="76">
        <v>100</v>
      </c>
      <c r="B5" s="77" t="s">
        <v>104</v>
      </c>
      <c r="C5" s="67">
        <f>'[6]الصناعات الانشائية'!C5+'[6]السمنت الجنوبية '!C5</f>
        <v>2288128</v>
      </c>
      <c r="D5" s="76">
        <v>2100</v>
      </c>
      <c r="E5" s="77" t="s">
        <v>184</v>
      </c>
      <c r="F5" s="67">
        <f>'[6]الصناعات الانشائية'!F5+'[6]السمنت الجنوبية '!F5</f>
        <v>182761504</v>
      </c>
    </row>
    <row r="6" spans="1:6" ht="24.75">
      <c r="A6" s="78">
        <v>200</v>
      </c>
      <c r="B6" s="79" t="s">
        <v>106</v>
      </c>
      <c r="C6" s="67">
        <f>'[6]الصناعات الانشائية'!C6+'[6]السمنت الجنوبية '!C6</f>
        <v>-306874417</v>
      </c>
      <c r="D6" s="78">
        <v>2200</v>
      </c>
      <c r="E6" s="79" t="s">
        <v>185</v>
      </c>
      <c r="F6" s="67">
        <f>'[6]الصناعات الانشائية'!F6+'[6]السمنت الجنوبية '!F6</f>
        <v>8681326</v>
      </c>
    </row>
    <row r="7" spans="1:6" ht="24.75">
      <c r="A7" s="78">
        <v>300</v>
      </c>
      <c r="B7" s="79" t="s">
        <v>108</v>
      </c>
      <c r="C7" s="67">
        <f>'[6]الصناعات الانشائية'!C7+'[6]السمنت الجنوبية '!C7</f>
        <v>2467193</v>
      </c>
      <c r="D7" s="78">
        <v>2300</v>
      </c>
      <c r="E7" s="79" t="s">
        <v>107</v>
      </c>
      <c r="F7" s="67">
        <f>'[6]الصناعات الانشائية'!F7+'[6]السمنت الجنوبية '!F7</f>
        <v>119929288</v>
      </c>
    </row>
    <row r="8" spans="1:6" ht="24.75">
      <c r="A8" s="78">
        <v>400</v>
      </c>
      <c r="B8" s="79" t="s">
        <v>110</v>
      </c>
      <c r="C8" s="67">
        <f>'[6]الصناعات الانشائية'!C8+'[6]السمنت الجنوبية '!C8</f>
        <v>-302119096</v>
      </c>
      <c r="D8" s="78">
        <v>2310</v>
      </c>
      <c r="E8" s="79" t="s">
        <v>186</v>
      </c>
      <c r="F8" s="67">
        <f>'[6]الصناعات الانشائية'!F8+'[6]السمنت الجنوبية '!F8</f>
        <v>47923409</v>
      </c>
    </row>
    <row r="9" spans="1:6" ht="24.75">
      <c r="A9" s="78">
        <v>500</v>
      </c>
      <c r="B9" s="79" t="s">
        <v>66</v>
      </c>
      <c r="C9" s="67">
        <f>'[6]الصناعات الانشائية'!C9+'[6]السمنت الجنوبية '!C9</f>
        <v>332295</v>
      </c>
      <c r="D9" s="78">
        <v>2320</v>
      </c>
      <c r="E9" s="79" t="s">
        <v>187</v>
      </c>
      <c r="F9" s="67">
        <f>'[6]الصناعات الانشائية'!F9+'[6]السمنت الجنوبية '!F9</f>
        <v>72005879</v>
      </c>
    </row>
    <row r="10" spans="1:6" ht="24.75">
      <c r="A10" s="78">
        <v>600</v>
      </c>
      <c r="B10" s="79" t="s">
        <v>64</v>
      </c>
      <c r="C10" s="67">
        <f>'[6]الصناعات الانشائية'!C10+'[6]السمنت الجنوبية '!C10</f>
        <v>280693608</v>
      </c>
      <c r="D10" s="78">
        <v>2400</v>
      </c>
      <c r="E10" s="79" t="s">
        <v>188</v>
      </c>
      <c r="F10" s="67">
        <f>'[6]الصناعات الانشائية'!F10+'[6]السمنت الجنوبية '!F10</f>
        <v>105909621</v>
      </c>
    </row>
    <row r="11" spans="1:6" ht="24.75">
      <c r="A11" s="78">
        <v>700</v>
      </c>
      <c r="B11" s="79" t="s">
        <v>189</v>
      </c>
      <c r="C11" s="67">
        <f>'[6]الصناعات الانشائية'!C11+'[6]السمنت الجنوبية '!C11</f>
        <v>-21093193</v>
      </c>
      <c r="D11" s="78">
        <v>2500</v>
      </c>
      <c r="E11" s="79" t="s">
        <v>190</v>
      </c>
      <c r="F11" s="67">
        <f>'[6]الصناعات الانشائية'!F11+'[6]السمنت الجنوبية '!F11</f>
        <v>7578206</v>
      </c>
    </row>
    <row r="12" spans="1:6" ht="24.75">
      <c r="A12" s="78">
        <v>800</v>
      </c>
      <c r="B12" s="79" t="s">
        <v>191</v>
      </c>
      <c r="C12" s="67">
        <f>'[6]الصناعات الانشائية'!C12+'[6]السمنت الجنوبية '!C12</f>
        <v>340875492</v>
      </c>
      <c r="D12" s="78">
        <v>2600</v>
      </c>
      <c r="E12" s="79" t="s">
        <v>68</v>
      </c>
      <c r="F12" s="67">
        <f>'[6]الصناعات الانشائية'!F12+'[6]السمنت الجنوبية '!F12</f>
        <v>168846</v>
      </c>
    </row>
    <row r="13" spans="1:6" ht="24.75">
      <c r="A13" s="78">
        <v>900</v>
      </c>
      <c r="B13" s="79" t="s">
        <v>192</v>
      </c>
      <c r="C13" s="67">
        <f>'[6]الصناعات الانشائية'!C13+'[6]السمنت الجنوبية '!C13</f>
        <v>319782299</v>
      </c>
      <c r="D13" s="78">
        <v>2700</v>
      </c>
      <c r="E13" s="79" t="s">
        <v>118</v>
      </c>
      <c r="F13" s="67">
        <f>'[6]الصناعات الانشائية'!F13+'[6]السمنت الجنوبية '!F13</f>
        <v>113656673</v>
      </c>
    </row>
    <row r="14" spans="1:6" ht="24.75">
      <c r="A14" s="78">
        <v>1000</v>
      </c>
      <c r="B14" s="79" t="s">
        <v>121</v>
      </c>
      <c r="C14" s="67">
        <f>'[6]الصناعات الانشائية'!C14+'[6]السمنت الجنوبية '!C14</f>
        <v>182139319</v>
      </c>
      <c r="D14" s="78">
        <v>2800</v>
      </c>
      <c r="E14" s="79" t="s">
        <v>193</v>
      </c>
      <c r="F14" s="67">
        <f>'[6]الصناعات الانشائية'!F14+'[6]السمنت الجنوبية '!F14</f>
        <v>72556224</v>
      </c>
    </row>
    <row r="15" spans="1:6" ht="24.75">
      <c r="A15" s="78">
        <v>1010</v>
      </c>
      <c r="B15" s="79" t="s">
        <v>194</v>
      </c>
      <c r="C15" s="67" t="e">
        <f>'[6]الصناعات الانشائية'!C15+'[6]السمنت الجنوبية '!C15</f>
        <v>#REF!</v>
      </c>
      <c r="D15" s="78">
        <v>2900</v>
      </c>
      <c r="E15" s="79" t="s">
        <v>122</v>
      </c>
      <c r="F15" s="67">
        <f>'[6]الصناعات الانشائية'!F15+'[6]السمنت الجنوبية '!F15</f>
        <v>41100449</v>
      </c>
    </row>
    <row r="16" spans="1:6" ht="24.75">
      <c r="A16" s="78">
        <v>1100</v>
      </c>
      <c r="B16" s="79" t="s">
        <v>96</v>
      </c>
      <c r="C16" s="67">
        <f>'[6]الصناعات الانشائية'!C16+'[6]السمنت الجنوبية '!C16</f>
        <v>54022661</v>
      </c>
      <c r="D16" s="78">
        <v>3000</v>
      </c>
      <c r="E16" s="79" t="s">
        <v>195</v>
      </c>
      <c r="F16" s="67">
        <f>'[6]الصناعات الانشائية'!F16+'[6]السمنت الجنوبية '!F16</f>
        <v>98</v>
      </c>
    </row>
    <row r="17" spans="1:6" ht="24.75">
      <c r="A17" s="78">
        <v>1200</v>
      </c>
      <c r="B17" s="79" t="s">
        <v>196</v>
      </c>
      <c r="C17" s="67">
        <f>'[6]الصناعات الانشائية'!C17+'[6]السمنت الجنوبية '!C17</f>
        <v>137420169</v>
      </c>
      <c r="D17" s="78">
        <v>3100</v>
      </c>
      <c r="E17" s="79" t="s">
        <v>71</v>
      </c>
      <c r="F17" s="67">
        <f>'[6]الصناعات الانشائية'!F17+'[6]السمنت الجنوبية '!F17</f>
        <v>0</v>
      </c>
    </row>
    <row r="18" spans="1:6" ht="24.75">
      <c r="A18" s="78">
        <v>1300</v>
      </c>
      <c r="B18" s="79" t="s">
        <v>197</v>
      </c>
      <c r="C18" s="67">
        <f>'[6]الصناعات الانشائية'!C18+'[6]السمنت الجنوبية '!C18</f>
        <v>86938874</v>
      </c>
      <c r="D18" s="78">
        <v>3200</v>
      </c>
      <c r="E18" s="79" t="s">
        <v>198</v>
      </c>
      <c r="F18" s="67">
        <f>'[6]الصناعات الانشائية'!F18+'[6]السمنت الجنوبية '!F18</f>
        <v>41100351</v>
      </c>
    </row>
    <row r="19" spans="1:6" ht="24.75">
      <c r="A19" s="78">
        <v>1310</v>
      </c>
      <c r="B19" s="79" t="s">
        <v>199</v>
      </c>
      <c r="C19" s="67">
        <f>'[6]الصناعات الانشائية'!C19+'[6]السمنت الجنوبية '!C19</f>
        <v>65432116</v>
      </c>
      <c r="D19" s="78">
        <v>3300</v>
      </c>
      <c r="E19" s="79" t="s">
        <v>95</v>
      </c>
      <c r="F19" s="67">
        <f>'[6]الصناعات الانشائية'!F19+'[6]السمنت الجنوبية '!F19</f>
        <v>10849141</v>
      </c>
    </row>
    <row r="20" spans="1:6" ht="24.75">
      <c r="A20" s="78">
        <v>1320</v>
      </c>
      <c r="B20" s="79" t="s">
        <v>200</v>
      </c>
      <c r="C20" s="67">
        <f>'[6]الصناعات الانشائية'!C20+'[6]السمنت الجنوبية '!C20</f>
        <v>13357244</v>
      </c>
      <c r="D20" s="78">
        <v>3400</v>
      </c>
      <c r="E20" s="79" t="s">
        <v>201</v>
      </c>
      <c r="F20" s="67">
        <f>'[6]الصناعات الانشائية'!F20+'[6]السمنت الجنوبية '!F20</f>
        <v>30251210</v>
      </c>
    </row>
    <row r="21" spans="1:6" ht="24.75">
      <c r="A21" s="78">
        <v>1330</v>
      </c>
      <c r="B21" s="79" t="s">
        <v>202</v>
      </c>
      <c r="C21" s="67">
        <f>'[6]الصناعات الانشائية'!C21+'[6]السمنت الجنوبية '!C21</f>
        <v>3785236</v>
      </c>
      <c r="D21" s="78">
        <v>3500</v>
      </c>
      <c r="E21" s="79" t="s">
        <v>76</v>
      </c>
      <c r="F21" s="67">
        <f>'[6]الصناعات الانشائية'!F21+'[6]السمنت الجنوبية '!F21</f>
        <v>2348330</v>
      </c>
    </row>
    <row r="22" spans="1:6" ht="24.75">
      <c r="A22" s="78">
        <v>1340</v>
      </c>
      <c r="B22" s="79" t="s">
        <v>203</v>
      </c>
      <c r="C22" s="67">
        <f>'[6]الصناعات الانشائية'!C22+'[6]السمنت الجنوبية '!C22</f>
        <v>1627</v>
      </c>
      <c r="D22" s="78">
        <v>3600</v>
      </c>
      <c r="E22" s="79" t="s">
        <v>204</v>
      </c>
      <c r="F22" s="67">
        <f>'[6]الصناعات الانشائية'!F22+'[6]السمنت الجنوبية '!F22</f>
        <v>32599540</v>
      </c>
    </row>
    <row r="23" spans="1:6" ht="24.75">
      <c r="A23" s="78">
        <v>1350</v>
      </c>
      <c r="B23" s="79" t="s">
        <v>205</v>
      </c>
      <c r="C23" s="67">
        <f>'[6]الصناعات الانشائية'!C23+'[6]السمنت الجنوبية '!C23</f>
        <v>1503996</v>
      </c>
      <c r="D23" s="78">
        <v>3620</v>
      </c>
      <c r="E23" s="79" t="s">
        <v>206</v>
      </c>
      <c r="F23" s="67">
        <f>'[6]الصناعات الانشائية'!F23+'[6]السمنت الجنوبية '!F23</f>
        <v>-91329149</v>
      </c>
    </row>
    <row r="24" spans="1:6" ht="24.75">
      <c r="A24" s="78">
        <v>1360</v>
      </c>
      <c r="B24" s="79" t="s">
        <v>207</v>
      </c>
      <c r="C24" s="67">
        <f>'[6]الصناعات الانشائية'!C24+'[6]السمنت الجنوبية '!C24</f>
        <v>2858655</v>
      </c>
      <c r="D24" s="78">
        <v>3621</v>
      </c>
      <c r="E24" s="79" t="s">
        <v>106</v>
      </c>
      <c r="F24" s="67">
        <f>'[6]الصناعات الانشائية'!F24+'[6]السمنت الجنوبية '!F24</f>
        <v>-91329149</v>
      </c>
    </row>
    <row r="25" spans="1:6" ht="24.75">
      <c r="A25" s="78">
        <v>1400</v>
      </c>
      <c r="B25" s="79" t="s">
        <v>208</v>
      </c>
      <c r="C25" s="67">
        <f>'[6]الصناعات الانشائية'!C25+'[6]السمنت الجنوبية '!C25</f>
        <v>29435329</v>
      </c>
      <c r="D25" s="78">
        <v>3622</v>
      </c>
      <c r="E25" s="79" t="s">
        <v>209</v>
      </c>
      <c r="F25" s="67">
        <f>'[6]الصناعات الانشائية'!F25+'[6]السمنت الجنوبية '!F25</f>
        <v>0</v>
      </c>
    </row>
    <row r="26" spans="1:6" ht="24.75">
      <c r="A26" s="78">
        <v>1500</v>
      </c>
      <c r="B26" s="79" t="s">
        <v>210</v>
      </c>
      <c r="C26" s="67">
        <f>'[6]الصناعات الانشائية'!C26+'[6]السمنت الجنوبية '!C26</f>
        <v>65882927</v>
      </c>
      <c r="D26" s="78">
        <v>3623</v>
      </c>
      <c r="E26" s="79" t="s">
        <v>211</v>
      </c>
      <c r="F26" s="67" t="e">
        <f>'[6]الصناعات الانشائية'!F26+'[6]السمنت الجنوبية '!F26</f>
        <v>#REF!</v>
      </c>
    </row>
    <row r="27" spans="1:6" ht="24.75">
      <c r="A27" s="78">
        <v>1600</v>
      </c>
      <c r="B27" s="79" t="s">
        <v>167</v>
      </c>
      <c r="C27" s="67">
        <f>'[6]الصناعات الانشائية'!C27+'[6]السمنت الجنوبية '!C27</f>
        <v>182257130</v>
      </c>
      <c r="D27" s="78">
        <v>3630</v>
      </c>
      <c r="E27" s="79" t="s">
        <v>212</v>
      </c>
      <c r="F27" s="67">
        <f>'[6]الصناعات الانشائية'!F27+'[6]السمنت الجنوبية '!F27</f>
        <v>123487750</v>
      </c>
    </row>
    <row r="28" spans="1:6" ht="24.75">
      <c r="A28" s="78">
        <v>1700</v>
      </c>
      <c r="B28" s="79" t="s">
        <v>213</v>
      </c>
      <c r="C28" s="67">
        <f>'[6]الصناعات الانشائية'!C28+'[6]السمنت الجنوبية '!C28</f>
        <v>-158618362</v>
      </c>
      <c r="D28" s="78">
        <v>3640</v>
      </c>
      <c r="E28" s="79" t="s">
        <v>214</v>
      </c>
      <c r="F28" s="67">
        <f>'[6]الصناعات الانشائية'!F28+'[6]السمنت الجنوبية '!F28</f>
        <v>0</v>
      </c>
    </row>
    <row r="29" spans="1:6" ht="24.75">
      <c r="A29" s="78">
        <v>1800</v>
      </c>
      <c r="B29" s="79" t="s">
        <v>215</v>
      </c>
      <c r="C29" s="67">
        <f>'[6]الصناعات الانشائية'!C29+'[6]السمنت الجنوبية '!C29</f>
        <v>105000</v>
      </c>
      <c r="D29" s="78">
        <v>3650</v>
      </c>
      <c r="E29" s="79" t="s">
        <v>216</v>
      </c>
      <c r="F29" s="67">
        <f>'[6]الصناعات الانشائية'!F29+'[6]السمنت الجنوبية '!F29</f>
        <v>440939</v>
      </c>
    </row>
    <row r="30" spans="1:6" ht="24.75">
      <c r="A30" s="78">
        <v>1900</v>
      </c>
      <c r="B30" s="79" t="s">
        <v>217</v>
      </c>
      <c r="C30" s="67">
        <f>'[6]الصناعات الانشائية'!C30+'[6]السمنت الجنوبية '!C30</f>
        <v>-21093193</v>
      </c>
      <c r="D30" s="78">
        <v>3700</v>
      </c>
      <c r="E30" s="79" t="s">
        <v>218</v>
      </c>
      <c r="F30" s="67">
        <f>'[6]الصناعات الانشائية'!F30+'[6]السمنت الجنوبية '!F30</f>
        <v>123487750</v>
      </c>
    </row>
    <row r="31" spans="1:6" ht="24.75">
      <c r="A31" s="78">
        <v>2000</v>
      </c>
      <c r="B31" s="69" t="s">
        <v>219</v>
      </c>
      <c r="C31" s="67">
        <f>'[6]الصناعات الانشائية'!C31+'[6]السمنت الجنوبية '!C31</f>
        <v>319782299</v>
      </c>
      <c r="D31" s="78">
        <v>3800</v>
      </c>
      <c r="E31" s="79" t="s">
        <v>220</v>
      </c>
      <c r="F31" s="67">
        <f>'[6]الصناعات الانشائية'!F31+'[6]السمنت الجنوبية '!F31</f>
        <v>-93236540</v>
      </c>
    </row>
  </sheetData>
  <mergeCells count="3">
    <mergeCell ref="A1:F1"/>
    <mergeCell ref="A2:F2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sqref="A1:F120"/>
    </sheetView>
  </sheetViews>
  <sheetFormatPr defaultRowHeight="15"/>
  <sheetData>
    <row r="1" spans="1:6" ht="27.75">
      <c r="A1" s="41" t="s">
        <v>251</v>
      </c>
      <c r="B1" s="41"/>
      <c r="C1" s="41"/>
      <c r="D1" s="41"/>
      <c r="E1" s="41"/>
      <c r="F1" s="41"/>
    </row>
    <row r="2" spans="1:6" ht="27.75">
      <c r="A2" s="70" t="s">
        <v>252</v>
      </c>
      <c r="B2" s="70"/>
      <c r="C2" s="70"/>
      <c r="D2" s="70"/>
      <c r="E2" s="70"/>
      <c r="F2" s="70"/>
    </row>
    <row r="3" spans="1:6" ht="25.5" thickBot="1">
      <c r="A3" s="71"/>
      <c r="B3" s="71"/>
      <c r="C3" s="71"/>
      <c r="D3" s="71"/>
      <c r="E3" s="71"/>
      <c r="F3" s="102" t="s">
        <v>223</v>
      </c>
    </row>
    <row r="4" spans="1:6" ht="25.5" thickBot="1">
      <c r="A4" s="72" t="s">
        <v>58</v>
      </c>
      <c r="B4" s="73" t="s">
        <v>224</v>
      </c>
      <c r="C4" s="74" t="s">
        <v>175</v>
      </c>
      <c r="D4" s="72" t="s">
        <v>58</v>
      </c>
      <c r="E4" s="103" t="s">
        <v>225</v>
      </c>
      <c r="F4" s="74" t="s">
        <v>103</v>
      </c>
    </row>
    <row r="5" spans="1:6" ht="24.75">
      <c r="A5" s="76">
        <v>100</v>
      </c>
      <c r="B5" s="77" t="s">
        <v>104</v>
      </c>
      <c r="C5" s="67">
        <f>'[6]الاسمدة الجنوبية'!C5+[6]المنصور!C5+'[6]غاز الشمال'!C5+'[6]غاز الجنوب'!C5+'[6]مصافي الجنوب'!C5+'[6]مصافي الوسط'!C5+'[6]الصناعات البتروكيمياوية'!C5+[6]الفرات!C5+'[6]تعبئة الغاز'!C5+[6]مطاطية!C5+'[6]اطارات النجف'!C5+[6]الصواري!C5+'[6]أدوية '!C5+'[6]شركة ابن سينا'!C5+'[6]العزل المائي'!C5</f>
        <v>26666672</v>
      </c>
      <c r="D5" s="76">
        <v>2100</v>
      </c>
      <c r="E5" s="104" t="s">
        <v>184</v>
      </c>
      <c r="F5" s="67">
        <f>'[6]الاسمدة الجنوبية'!F5+[6]المنصور!F5+'[6]غاز الشمال'!F5+'[6]غاز الجنوب'!F5+'[6]مصافي الجنوب'!F5+'[6]مصافي الوسط'!F5+'[6]الصناعات البتروكيمياوية'!F5+[6]الفرات!F5+'[6]تعبئة الغاز'!F5+[6]مطاطية!F5+'[6]اطارات النجف'!F5+[6]الصواري!F5+'[6]أدوية '!F5+'[6]شركة ابن سينا'!F5+'[6]العزل المائي'!F5</f>
        <v>1031779665</v>
      </c>
    </row>
    <row r="6" spans="1:6" ht="24.75">
      <c r="A6" s="78">
        <v>200</v>
      </c>
      <c r="B6" s="79" t="s">
        <v>106</v>
      </c>
      <c r="C6" s="67">
        <f>'[6]الاسمدة الجنوبية'!C6+[6]المنصور!C6+'[6]غاز الشمال'!C6+'[6]غاز الجنوب'!C6+'[6]مصافي الجنوب'!C6+'[6]مصافي الوسط'!C6+'[6]الصناعات البتروكيمياوية'!C6+[6]الفرات!C6+'[6]تعبئة الغاز'!C6+[6]مطاطية!C6+'[6]اطارات النجف'!C6+[6]الصواري!C6+'[6]أدوية '!C6+'[6]شركة ابن سينا'!C6+'[6]العزل المائي'!C6</f>
        <v>2182347324</v>
      </c>
      <c r="D6" s="78">
        <v>2200</v>
      </c>
      <c r="E6" s="105" t="s">
        <v>185</v>
      </c>
      <c r="F6" s="67">
        <f>'[6]الاسمدة الجنوبية'!F6+[6]المنصور!F6+'[6]غاز الشمال'!F6+'[6]غاز الجنوب'!F6+'[6]مصافي الجنوب'!F6+'[6]مصافي الوسط'!F6+'[6]الصناعات البتروكيمياوية'!F6+[6]الفرات!F6+'[6]تعبئة الغاز'!F6+[6]مطاطية!F6+'[6]اطارات النجف'!F6+[6]الصواري!F6+'[6]أدوية '!F6+'[6]شركة ابن سينا'!F6+'[6]العزل المائي'!F6</f>
        <v>495717319</v>
      </c>
    </row>
    <row r="7" spans="1:6" ht="24.75">
      <c r="A7" s="78">
        <v>300</v>
      </c>
      <c r="B7" s="79" t="s">
        <v>108</v>
      </c>
      <c r="C7" s="67">
        <f>'[6]الاسمدة الجنوبية'!C7+[6]المنصور!C7+'[6]غاز الشمال'!C7+'[6]غاز الجنوب'!C7+'[6]مصافي الجنوب'!C7+'[6]مصافي الوسط'!C7+'[6]الصناعات البتروكيمياوية'!C7+[6]الفرات!C7+'[6]تعبئة الغاز'!C7+[6]مطاطية!C7+'[6]اطارات النجف'!C7+[6]الصواري!C7+'[6]أدوية '!C7+'[6]شركة ابن سينا'!C7+'[6]العزل المائي'!C7</f>
        <v>10415244</v>
      </c>
      <c r="D7" s="78">
        <v>2300</v>
      </c>
      <c r="E7" s="105" t="s">
        <v>107</v>
      </c>
      <c r="F7" s="67">
        <f>'[6]الاسمدة الجنوبية'!F7+[6]المنصور!F7+'[6]غاز الشمال'!F7+'[6]غاز الجنوب'!F7+'[6]مصافي الجنوب'!F7+'[6]مصافي الوسط'!F7+'[6]الصناعات البتروكيمياوية'!F7+[6]الفرات!F7+'[6]تعبئة الغاز'!F7+[6]مطاطية!F7+'[6]اطارات النجف'!F7+[6]الصواري!F7+'[6]أدوية '!F7+'[6]شركة ابن سينا'!F7+'[6]العزل المائي'!F7</f>
        <v>795005412</v>
      </c>
    </row>
    <row r="8" spans="1:6" ht="24.75">
      <c r="A8" s="78">
        <v>400</v>
      </c>
      <c r="B8" s="79" t="s">
        <v>110</v>
      </c>
      <c r="C8" s="67">
        <f>'[6]الاسمدة الجنوبية'!C8+[6]المنصور!C8+'[6]غاز الشمال'!C8+'[6]غاز الجنوب'!C8+'[6]مصافي الجنوب'!C8+'[6]مصافي الوسط'!C8+'[6]الصناعات البتروكيمياوية'!C8+[6]الفرات!C8+'[6]تعبئة الغاز'!C8+[6]مطاطية!C8+'[6]اطارات النجف'!C8+[6]الصواري!C8+'[6]أدوية '!C8+'[6]شركة ابن سينا'!C8+'[6]العزل المائي'!C8</f>
        <v>2219429240</v>
      </c>
      <c r="D8" s="78">
        <v>2310</v>
      </c>
      <c r="E8" s="105" t="s">
        <v>186</v>
      </c>
      <c r="F8" s="67">
        <f>'[6]الاسمدة الجنوبية'!F8+[6]المنصور!F8+'[6]غاز الشمال'!F8+'[6]غاز الجنوب'!F8+'[6]مصافي الجنوب'!F8+'[6]مصافي الوسط'!F8+'[6]الصناعات البتروكيمياوية'!F8+[6]الفرات!F8+'[6]تعبئة الغاز'!F8+[6]مطاطية!F8+'[6]اطارات النجف'!F8+[6]الصواري!F8+'[6]أدوية '!F8+'[6]شركة ابن سينا'!F8+'[6]العزل المائي'!F8</f>
        <v>101158905</v>
      </c>
    </row>
    <row r="9" spans="1:6" ht="24.75">
      <c r="A9" s="78">
        <v>500</v>
      </c>
      <c r="B9" s="79" t="s">
        <v>66</v>
      </c>
      <c r="C9" s="67">
        <f>'[6]الاسمدة الجنوبية'!C9+[6]المنصور!C9+'[6]غاز الشمال'!C9+'[6]غاز الجنوب'!C9+'[6]مصافي الجنوب'!C9+'[6]مصافي الوسط'!C9+'[6]الصناعات البتروكيمياوية'!C9+[6]الفرات!C9+'[6]تعبئة الغاز'!C9+[6]مطاطية!C9+'[6]اطارات النجف'!C9+[6]الصواري!C9+'[6]أدوية '!C9+'[6]شركة ابن سينا'!C9+'[6]العزل المائي'!C9</f>
        <v>1713389</v>
      </c>
      <c r="D9" s="78">
        <v>2320</v>
      </c>
      <c r="E9" s="105" t="s">
        <v>187</v>
      </c>
      <c r="F9" s="67">
        <f>'[6]الاسمدة الجنوبية'!F9+[6]المنصور!F9+'[6]غاز الشمال'!F9+'[6]غاز الجنوب'!F9+'[6]مصافي الجنوب'!F9+'[6]مصافي الوسط'!F9+'[6]الصناعات البتروكيمياوية'!F9+[6]الفرات!F9+'[6]تعبئة الغاز'!F9+[6]مطاطية!F9+'[6]اطارات النجف'!F9+[6]الصواري!F9+'[6]أدوية '!F9+'[6]شركة ابن سينا'!F9+'[6]العزل المائي'!F9</f>
        <v>693846507</v>
      </c>
    </row>
    <row r="10" spans="1:6" ht="24.75">
      <c r="A10" s="78">
        <v>600</v>
      </c>
      <c r="B10" s="79" t="s">
        <v>64</v>
      </c>
      <c r="C10" s="67">
        <f>'[6]الاسمدة الجنوبية'!C10+[6]المنصور!C10+'[6]غاز الشمال'!C10+'[6]غاز الجنوب'!C10+'[6]مصافي الجنوب'!C10+'[6]مصافي الوسط'!C10+'[6]الصناعات البتروكيمياوية'!C10+[6]الفرات!C10+'[6]تعبئة الغاز'!C10+[6]مطاطية!C10+'[6]اطارات النجف'!C10+[6]الصواري!C10+'[6]أدوية '!C10+'[6]شركة ابن سينا'!C10+'[6]العزل المائي'!C10</f>
        <v>865945322</v>
      </c>
      <c r="D10" s="78">
        <v>2400</v>
      </c>
      <c r="E10" s="105" t="s">
        <v>188</v>
      </c>
      <c r="F10" s="67">
        <f>'[6]الاسمدة الجنوبية'!F10+[6]المنصور!F10+'[6]غاز الشمال'!F10+'[6]غاز الجنوب'!F10+'[6]مصافي الجنوب'!F10+'[6]مصافي الوسط'!F10+'[6]الصناعات البتروكيمياوية'!F10+[6]الفرات!F10+'[6]تعبئة الغاز'!F10+[6]مطاطية!F10+'[6]اطارات النجف'!F10+[6]الصواري!F10+'[6]أدوية '!F10+'[6]شركة ابن سينا'!F10+'[6]العزل المائي'!F10</f>
        <v>1709025658</v>
      </c>
    </row>
    <row r="11" spans="1:6" ht="24.75">
      <c r="A11" s="78">
        <v>700</v>
      </c>
      <c r="B11" s="79" t="s">
        <v>189</v>
      </c>
      <c r="C11" s="67">
        <f>'[6]الاسمدة الجنوبية'!C11+[6]المنصور!C11+'[6]غاز الشمال'!C11+'[6]غاز الجنوب'!C11+'[6]مصافي الجنوب'!C11+'[6]مصافي الوسط'!C11+'[6]الصناعات البتروكيمياوية'!C11+[6]الفرات!C11+'[6]تعبئة الغاز'!C11+[6]مطاطية!C11+'[6]اطارات النجف'!C11+[6]الصواري!C11+'[6]أدوية '!C11+'[6]شركة ابن سينا'!C11+'[6]العزل المائي'!C11</f>
        <v>3087087951</v>
      </c>
      <c r="D11" s="78">
        <v>2500</v>
      </c>
      <c r="E11" s="105" t="s">
        <v>190</v>
      </c>
      <c r="F11" s="67">
        <f>'[6]الاسمدة الجنوبية'!F11+[6]المنصور!F11+'[6]غاز الشمال'!F11+'[6]غاز الجنوب'!F11+'[6]مصافي الجنوب'!F11+'[6]مصافي الوسط'!F11+'[6]الصناعات البتروكيمياوية'!F11+[6]الفرات!F11+'[6]تعبئة الغاز'!F11+[6]مطاطية!F11+'[6]اطارات النجف'!F11+[6]الصواري!F11+'[6]أدوية '!F11+'[6]شركة ابن سينا'!F11+'[6]العزل المائي'!F11</f>
        <v>580250683</v>
      </c>
    </row>
    <row r="12" spans="1:6" ht="24.75">
      <c r="A12" s="78">
        <v>800</v>
      </c>
      <c r="B12" s="79" t="s">
        <v>191</v>
      </c>
      <c r="C12" s="67">
        <f>'[6]الاسمدة الجنوبية'!C12+[6]المنصور!C12+'[6]غاز الشمال'!C12+'[6]غاز الجنوب'!C12+'[6]مصافي الجنوب'!C12+'[6]مصافي الوسط'!C12+'[6]الصناعات البتروكيمياوية'!C12+[6]الفرات!C12+'[6]تعبئة الغاز'!C12+[6]مطاطية!C12+'[6]اطارات النجف'!C12+[6]الصواري!C12+'[6]أدوية '!C12+'[6]شركة ابن سينا'!C12+'[6]العزل المائي'!C12</f>
        <v>1361269866</v>
      </c>
      <c r="D12" s="78">
        <v>2600</v>
      </c>
      <c r="E12" s="105" t="s">
        <v>68</v>
      </c>
      <c r="F12" s="67">
        <f>'[6]الاسمدة الجنوبية'!F12+[6]المنصور!F12+'[6]غاز الشمال'!F12+'[6]غاز الجنوب'!F12+'[6]مصافي الجنوب'!F12+'[6]مصافي الوسط'!F12+'[6]الصناعات البتروكيمياوية'!F12+[6]الفرات!F12+'[6]تعبئة الغاز'!F12+[6]مطاطية!F12+'[6]اطارات النجف'!F12+[6]الصواري!F12+'[6]أدوية '!F12+'[6]شركة ابن سينا'!F12+'[6]العزل المائي'!F12</f>
        <v>29177404</v>
      </c>
    </row>
    <row r="13" spans="1:6" ht="24.75">
      <c r="A13" s="78">
        <v>900</v>
      </c>
      <c r="B13" s="79" t="s">
        <v>192</v>
      </c>
      <c r="C13" s="67">
        <f>'[6]الاسمدة الجنوبية'!C13+[6]المنصور!C13+'[6]غاز الشمال'!C13+'[6]غاز الجنوب'!C13+'[6]مصافي الجنوب'!C13+'[6]مصافي الوسط'!C13+'[6]الصناعات البتروكيمياوية'!C13+[6]الفرات!C13+'[6]تعبئة الغاز'!C13+[6]مطاطية!C13+'[6]اطارات النجف'!C13+[6]الصواري!C13+'[6]أدوية '!C13+'[6]شركة ابن سينا'!C13+'[6]العزل المائي'!C13</f>
        <v>4448357817</v>
      </c>
      <c r="D13" s="78">
        <v>2700</v>
      </c>
      <c r="E13" s="105" t="s">
        <v>118</v>
      </c>
      <c r="F13" s="67">
        <f>'[6]الاسمدة الجنوبية'!F13+[6]المنصور!F13+'[6]غاز الشمال'!F13+'[6]غاز الجنوب'!F13+'[6]مصافي الجنوب'!F13+'[6]مصافي الوسط'!F13+'[6]الصناعات البتروكيمياوية'!F13+[6]الفرات!F13+'[6]تعبئة الغاز'!F13+[6]مطاطية!F13+'[6]اطارات النجف'!F13+[6]الصواري!F13+'[6]أدوية '!F13+'[6]شركة ابن سينا'!F13+'[6]العزل المائي'!F13</f>
        <v>2318453745</v>
      </c>
    </row>
    <row r="14" spans="1:6" ht="24.75">
      <c r="A14" s="78">
        <v>1000</v>
      </c>
      <c r="B14" s="79" t="s">
        <v>121</v>
      </c>
      <c r="C14" s="67">
        <f>'[6]الاسمدة الجنوبية'!C14+[6]المنصور!C14+'[6]غاز الشمال'!C14+'[6]غاز الجنوب'!C14+'[6]مصافي الجنوب'!C14+'[6]مصافي الوسط'!C14+'[6]الصناعات البتروكيمياوية'!C14+[6]الفرات!C14+'[6]تعبئة الغاز'!C14+[6]مطاطية!C14+'[6]اطارات النجف'!C14+[6]الصواري!C14+'[6]أدوية '!C14+'[6]شركة ابن سينا'!C14+'[6]العزل المائي'!C14</f>
        <v>1009522804</v>
      </c>
      <c r="D14" s="78">
        <v>2800</v>
      </c>
      <c r="E14" s="105" t="s">
        <v>193</v>
      </c>
      <c r="F14" s="67">
        <f>'[6]الاسمدة الجنوبية'!F14+[6]المنصور!F14+'[6]غاز الشمال'!F14+'[6]غاز الجنوب'!F14+'[6]مصافي الجنوب'!F14+'[6]مصافي الوسط'!F14+'[6]الصناعات البتروكيمياوية'!F14+[6]الفرات!F14+'[6]تعبئة الغاز'!F14+[6]مطاطية!F14+'[6]اطارات النجف'!F14+[6]الصواري!F14+'[6]أدوية '!F14+'[6]شركة ابن سينا'!F14+'[6]العزل المائي'!F14</f>
        <v>938734377</v>
      </c>
    </row>
    <row r="15" spans="1:6" ht="24.75">
      <c r="A15" s="78">
        <v>1010</v>
      </c>
      <c r="B15" s="79" t="s">
        <v>194</v>
      </c>
      <c r="C15" s="67">
        <f>'[6]الاسمدة الجنوبية'!C15+[6]المنصور!C15+'[6]غاز الشمال'!C15+'[6]غاز الجنوب'!C15+'[6]مصافي الجنوب'!C15+'[6]مصافي الوسط'!C15+'[6]الصناعات البتروكيمياوية'!C15+[6]الفرات!C15+'[6]تعبئة الغاز'!C15+[6]مطاطية!C15+'[6]اطارات النجف'!C15+[6]الصواري!C15+'[6]أدوية '!C15+'[6]شركة ابن سينا'!C15+'[6]العزل المائي'!C15</f>
        <v>118440454</v>
      </c>
      <c r="D15" s="78">
        <v>2900</v>
      </c>
      <c r="E15" s="105" t="s">
        <v>122</v>
      </c>
      <c r="F15" s="67">
        <f>'[6]الاسمدة الجنوبية'!F15+[6]المنصور!F15+'[6]غاز الشمال'!F15+'[6]غاز الجنوب'!F15+'[6]مصافي الجنوب'!F15+'[6]مصافي الوسط'!F15+'[6]الصناعات البتروكيمياوية'!F15+[6]الفرات!F15+'[6]تعبئة الغاز'!F15+[6]مطاطية!F15+'[6]اطارات النجف'!F15+[6]الصواري!F15+'[6]أدوية '!F15+'[6]شركة ابن سينا'!F15+'[6]العزل المائي'!F15</f>
        <v>1379719368</v>
      </c>
    </row>
    <row r="16" spans="1:6" ht="24.75">
      <c r="A16" s="78">
        <v>1100</v>
      </c>
      <c r="B16" s="79" t="s">
        <v>96</v>
      </c>
      <c r="C16" s="67">
        <f>'[6]الاسمدة الجنوبية'!C16+[6]المنصور!C16+'[6]غاز الشمال'!C16+'[6]غاز الجنوب'!C16+'[6]مصافي الجنوب'!C16+'[6]مصافي الوسط'!C16+'[6]الصناعات البتروكيمياوية'!C16+[6]الفرات!C16+'[6]تعبئة الغاز'!C16+[6]مطاطية!C16+'[6]اطارات النجف'!C16+[6]الصواري!C16+'[6]أدوية '!C16+'[6]شركة ابن سينا'!C16+'[6]العزل المائي'!C16</f>
        <v>303571085</v>
      </c>
      <c r="D16" s="78">
        <v>3000</v>
      </c>
      <c r="E16" s="105" t="s">
        <v>195</v>
      </c>
      <c r="F16" s="67">
        <f>'[6]الاسمدة الجنوبية'!F16+[6]المنصور!F16+'[6]غاز الشمال'!F16+'[6]غاز الجنوب'!F16+'[6]مصافي الجنوب'!F16+'[6]مصافي الوسط'!F16+'[6]الصناعات البتروكيمياوية'!F16+[6]الفرات!F16+'[6]تعبئة الغاز'!F16+[6]مطاطية!F16+'[6]اطارات النجف'!F16+[6]الصواري!F16+'[6]أدوية '!F16+'[6]شركة ابن سينا'!F16+'[6]العزل المائي'!F16</f>
        <v>1151377</v>
      </c>
    </row>
    <row r="17" spans="1:6" ht="24.75">
      <c r="A17" s="78">
        <v>1200</v>
      </c>
      <c r="B17" s="79" t="s">
        <v>196</v>
      </c>
      <c r="C17" s="67">
        <f>'[6]الاسمدة الجنوبية'!C17+[6]المنصور!C17+'[6]غاز الشمال'!C17+'[6]غاز الجنوب'!C17+'[6]مصافي الجنوب'!C17+'[6]مصافي الوسط'!C17+'[6]الصناعات البتروكيمياوية'!C17+[6]الفرات!C17+'[6]تعبئة الغاز'!C17+[6]مطاطية!C17+'[6]اطارات النجف'!C17+[6]الصواري!C17+'[6]أدوية '!C17+'[6]شركة ابن سينا'!C17+'[6]العزل المائي'!C17</f>
        <v>824392173</v>
      </c>
      <c r="D17" s="78">
        <v>3100</v>
      </c>
      <c r="E17" s="105" t="s">
        <v>71</v>
      </c>
      <c r="F17" s="67">
        <f>'[6]الاسمدة الجنوبية'!F17+[6]المنصور!F17+'[6]غاز الشمال'!F17+'[6]غاز الجنوب'!F17+'[6]مصافي الجنوب'!F17+'[6]مصافي الوسط'!F17+'[6]الصناعات البتروكيمياوية'!F17+[6]الفرات!F17+'[6]تعبئة الغاز'!F17+[6]مطاطية!F17+'[6]اطارات النجف'!F17+[6]الصواري!F17+'[6]أدوية '!F17+'[6]شركة ابن سينا'!F17+'[6]العزل المائي'!F17</f>
        <v>19308</v>
      </c>
    </row>
    <row r="18" spans="1:6" ht="24.75">
      <c r="A18" s="78">
        <v>1300</v>
      </c>
      <c r="B18" s="79" t="s">
        <v>197</v>
      </c>
      <c r="C18" s="67">
        <f>'[6]الاسمدة الجنوبية'!C18+[6]المنصور!C18+'[6]غاز الشمال'!C18+'[6]غاز الجنوب'!C18+'[6]مصافي الجنوب'!C18+'[6]مصافي الوسط'!C18+'[6]الصناعات البتروكيمياوية'!C18+[6]الفرات!C18+'[6]تعبئة الغاز'!C18+[6]مطاطية!C18+'[6]اطارات النجف'!C18+[6]الصواري!C18+'[6]أدوية '!C18+'[6]شركة ابن سينا'!C18+'[6]العزل المائي'!C18</f>
        <v>844304491</v>
      </c>
      <c r="D18" s="78">
        <v>3200</v>
      </c>
      <c r="E18" s="105" t="s">
        <v>198</v>
      </c>
      <c r="F18" s="67">
        <f>'[6]الاسمدة الجنوبية'!F18+[6]المنصور!F18+'[6]غاز الشمال'!F18+'[6]غاز الجنوب'!F18+'[6]مصافي الجنوب'!F18+'[6]مصافي الوسط'!F18+'[6]الصناعات البتروكيمياوية'!F18+[6]الفرات!F18+'[6]تعبئة الغاز'!F18+[6]مطاطية!F18+'[6]اطارات النجف'!F18+[6]الصواري!F18+'[6]أدوية '!F18+'[6]شركة ابن سينا'!F18+'[6]العزل المائي'!F18</f>
        <v>1378587299</v>
      </c>
    </row>
    <row r="19" spans="1:6" ht="24.75">
      <c r="A19" s="78">
        <v>1310</v>
      </c>
      <c r="B19" s="79" t="s">
        <v>199</v>
      </c>
      <c r="C19" s="67">
        <f>'[6]الاسمدة الجنوبية'!C19+[6]المنصور!C19+'[6]غاز الشمال'!C19+'[6]غاز الجنوب'!C19+'[6]مصافي الجنوب'!C19+'[6]مصافي الوسط'!C19+'[6]الصناعات البتروكيمياوية'!C19+[6]الفرات!C19+'[6]تعبئة الغاز'!C19+[6]مطاطية!C19+'[6]اطارات النجف'!C19+[6]الصواري!C19+'[6]أدوية '!C19+'[6]شركة ابن سينا'!C19+'[6]العزل المائي'!C19</f>
        <v>520723269</v>
      </c>
      <c r="D19" s="78">
        <v>3300</v>
      </c>
      <c r="E19" s="105" t="s">
        <v>95</v>
      </c>
      <c r="F19" s="67">
        <f>'[6]الاسمدة الجنوبية'!F19+[6]المنصور!F19+'[6]غاز الشمال'!F19+'[6]غاز الجنوب'!F19+'[6]مصافي الجنوب'!F19+'[6]مصافي الوسط'!F19+'[6]الصناعات البتروكيمياوية'!F19+[6]الفرات!F19+'[6]تعبئة الغاز'!F19+[6]مطاطية!F19+'[6]اطارات النجف'!F19+[6]الصواري!F19+'[6]أدوية '!F19+'[6]شركة ابن سينا'!F19+'[6]العزل المائي'!F19</f>
        <v>85341144</v>
      </c>
    </row>
    <row r="20" spans="1:6" ht="24.75">
      <c r="A20" s="78">
        <v>1320</v>
      </c>
      <c r="B20" s="79" t="s">
        <v>200</v>
      </c>
      <c r="C20" s="67">
        <f>'[6]الاسمدة الجنوبية'!C20+[6]المنصور!C20+'[6]غاز الشمال'!C20+'[6]غاز الجنوب'!C20+'[6]مصافي الجنوب'!C20+'[6]مصافي الوسط'!C20+'[6]الصناعات البتروكيمياوية'!C20+[6]الفرات!C20+'[6]تعبئة الغاز'!C20+[6]مطاطية!C20+'[6]اطارات النجف'!C20+[6]الصواري!C20+'[6]أدوية '!C20+'[6]شركة ابن سينا'!C20+'[6]العزل المائي'!C20</f>
        <v>20076354</v>
      </c>
      <c r="D20" s="78">
        <v>3400</v>
      </c>
      <c r="E20" s="105" t="s">
        <v>201</v>
      </c>
      <c r="F20" s="67">
        <f>'[6]الاسمدة الجنوبية'!F20+[6]المنصور!F20+'[6]غاز الشمال'!F20+'[6]غاز الجنوب'!F20+'[6]مصافي الجنوب'!F20+'[6]مصافي الوسط'!F20+'[6]الصناعات البتروكيمياوية'!F20+[6]الفرات!F20+'[6]تعبئة الغاز'!F20+[6]مطاطية!F20+'[6]اطارات النجف'!F20+[6]الصواري!F20+'[6]أدوية '!F20+'[6]شركة ابن سينا'!F20+'[6]العزل المائي'!F20</f>
        <v>1293246155</v>
      </c>
    </row>
    <row r="21" spans="1:6" ht="24.75">
      <c r="A21" s="78">
        <v>1330</v>
      </c>
      <c r="B21" s="79" t="s">
        <v>202</v>
      </c>
      <c r="C21" s="67">
        <f>'[6]الاسمدة الجنوبية'!C21+[6]المنصور!C21+'[6]غاز الشمال'!C21+'[6]غاز الجنوب'!C21+'[6]مصافي الجنوب'!C21+'[6]مصافي الوسط'!C21+'[6]الصناعات البتروكيمياوية'!C21+[6]الفرات!C21+'[6]تعبئة الغاز'!C21+[6]مطاطية!C21+'[6]اطارات النجف'!C21+[6]الصواري!C21+'[6]أدوية '!C21+'[6]شركة ابن سينا'!C21+'[6]العزل المائي'!C21</f>
        <v>95189429</v>
      </c>
      <c r="D21" s="78">
        <v>3500</v>
      </c>
      <c r="E21" s="105" t="s">
        <v>76</v>
      </c>
      <c r="F21" s="67">
        <f>'[6]الاسمدة الجنوبية'!F21+[6]المنصور!F21+'[6]غاز الشمال'!F21+'[6]غاز الجنوب'!F21+'[6]مصافي الجنوب'!F21+'[6]مصافي الوسط'!F21+'[6]الصناعات البتروكيمياوية'!F21+[6]الفرات!F21+'[6]تعبئة الغاز'!F21+[6]مطاطية!F21+'[6]اطارات النجف'!F21+[6]الصواري!F21+'[6]أدوية '!F21+'[6]شركة ابن سينا'!F21+'[6]العزل المائي'!F21</f>
        <v>1879401</v>
      </c>
    </row>
    <row r="22" spans="1:6" ht="24.75">
      <c r="A22" s="78">
        <v>1340</v>
      </c>
      <c r="B22" s="79" t="s">
        <v>203</v>
      </c>
      <c r="C22" s="67" t="e">
        <f>'[6]الاسمدة الجنوبية'!C22+[6]المنصور!C22+'[6]غاز الشمال'!C22+'[6]غاز الجنوب'!C22+'[6]مصافي الجنوب'!C22+'[6]مصافي الوسط'!C22+'[6]الصناعات البتروكيمياوية'!C22+[6]الفرات!C22+'[6]تعبئة الغاز'!C22+[6]مطاطية!C22+'[6]اطارات النجف'!C22+[6]الصواري!C22+'[6]أدوية '!C22+'[6]شركة ابن سينا'!C22+'[6]العزل المائي'!C22</f>
        <v>#REF!</v>
      </c>
      <c r="D22" s="78">
        <v>3600</v>
      </c>
      <c r="E22" s="105" t="s">
        <v>204</v>
      </c>
      <c r="F22" s="67">
        <f>'[6]الاسمدة الجنوبية'!F22+[6]المنصور!F22+'[6]غاز الشمال'!F22+'[6]غاز الجنوب'!F22+'[6]مصافي الجنوب'!F22+'[6]مصافي الوسط'!F22+'[6]الصناعات البتروكيمياوية'!F22+[6]الفرات!F22+'[6]تعبئة الغاز'!F22+[6]مطاطية!F22+'[6]اطارات النجف'!F22+[6]الصواري!F22+'[6]أدوية '!F22+'[6]شركة ابن سينا'!F22+'[6]العزل المائي'!F22</f>
        <v>1083785263</v>
      </c>
    </row>
    <row r="23" spans="1:6" ht="24.75">
      <c r="A23" s="78">
        <v>1350</v>
      </c>
      <c r="B23" s="79" t="s">
        <v>205</v>
      </c>
      <c r="C23" s="67">
        <f>'[6]الاسمدة الجنوبية'!C23+[6]المنصور!C23+'[6]غاز الشمال'!C23+'[6]غاز الجنوب'!C23+'[6]مصافي الجنوب'!C23+'[6]مصافي الوسط'!C23+'[6]الصناعات البتروكيمياوية'!C23+[6]الفرات!C23+'[6]تعبئة الغاز'!C23+[6]مطاطية!C23+'[6]اطارات النجف'!C23+[6]الصواري!C23+'[6]أدوية '!C23+'[6]شركة ابن سينا'!C23+'[6]العزل المائي'!C23</f>
        <v>31048298</v>
      </c>
      <c r="D23" s="78">
        <v>3620</v>
      </c>
      <c r="E23" s="105" t="s">
        <v>206</v>
      </c>
      <c r="F23" s="67">
        <f>'[6]الاسمدة الجنوبية'!F23+[6]المنصور!F23+'[6]غاز الشمال'!F23+'[6]غاز الجنوب'!F23+'[6]مصافي الجنوب'!F23+'[6]مصافي الوسط'!F23+'[6]الصناعات البتروكيمياوية'!F23+[6]الفرات!F23+'[6]تعبئة الغاز'!F23+[6]مطاطية!F23+'[6]اطارات النجف'!F23+[6]الصواري!F23+'[6]أدوية '!F23+'[6]شركة ابن سينا'!F23+'[6]العزل المائي'!F23</f>
        <v>258478981</v>
      </c>
    </row>
    <row r="24" spans="1:6" ht="24.75">
      <c r="A24" s="78">
        <v>1360</v>
      </c>
      <c r="B24" s="79" t="s">
        <v>207</v>
      </c>
      <c r="C24" s="67">
        <f>'[6]الاسمدة الجنوبية'!C24+[6]المنصور!C24+'[6]غاز الشمال'!C24+'[6]غاز الجنوب'!C24+'[6]مصافي الجنوب'!C24+'[6]مصافي الوسط'!C24+'[6]الصناعات البتروكيمياوية'!C24+[6]الفرات!C24+'[6]تعبئة الغاز'!C24+[6]مطاطية!C24+'[6]اطارات النجف'!C24+[6]الصواري!C24+'[6]أدوية '!C24+'[6]شركة ابن سينا'!C24+'[6]العزل المائي'!C24</f>
        <v>170979563</v>
      </c>
      <c r="D24" s="78">
        <v>3621</v>
      </c>
      <c r="E24" s="105" t="s">
        <v>106</v>
      </c>
      <c r="F24" s="67">
        <f>'[6]الاسمدة الجنوبية'!F24+[6]المنصور!F24+'[6]غاز الشمال'!F24+'[6]غاز الجنوب'!F24+'[6]مصافي الجنوب'!F24+'[6]مصافي الوسط'!F24+'[6]الصناعات البتروكيمياوية'!F24+[6]الفرات!F24+'[6]تعبئة الغاز'!F24+[6]مطاطية!F24+'[6]اطارات النجف'!F24+[6]الصواري!F24+'[6]أدوية '!F24+'[6]شركة ابن سينا'!F24+'[6]العزل المائي'!F24</f>
        <v>138342340</v>
      </c>
    </row>
    <row r="25" spans="1:6" ht="24.75">
      <c r="A25" s="78">
        <v>1400</v>
      </c>
      <c r="B25" s="79" t="s">
        <v>208</v>
      </c>
      <c r="C25" s="67">
        <f>'[6]الاسمدة الجنوبية'!C25+[6]المنصور!C25+'[6]غاز الشمال'!C25+'[6]غاز الجنوب'!C25+'[6]مصافي الجنوب'!C25+'[6]مصافي الوسط'!C25+'[6]الصناعات البتروكيمياوية'!C25+[6]الفرات!C25+'[6]تعبئة الغاز'!C25+[6]مطاطية!C25+'[6]اطارات النجف'!C25+[6]الصواري!C25+'[6]أدوية '!C25+'[6]شركة ابن سينا'!C25+'[6]العزل المائي'!C25</f>
        <v>1196330457</v>
      </c>
      <c r="D25" s="78">
        <v>3622</v>
      </c>
      <c r="E25" s="105" t="s">
        <v>209</v>
      </c>
      <c r="F25" s="67">
        <f>'[6]الاسمدة الجنوبية'!F25+[6]المنصور!F25+'[6]غاز الشمال'!F25+'[6]غاز الجنوب'!F25+'[6]مصافي الجنوب'!F25+'[6]مصافي الوسط'!F25+'[6]الصناعات البتروكيمياوية'!F25+[6]الفرات!F25+'[6]تعبئة الغاز'!F25+[6]مطاطية!F25+'[6]اطارات النجف'!F25+[6]الصواري!F25+'[6]أدوية '!F25+'[6]شركة ابن سينا'!F25+'[6]العزل المائي'!F25</f>
        <v>53513954</v>
      </c>
    </row>
    <row r="26" spans="1:6" ht="24.75">
      <c r="A26" s="78">
        <v>1500</v>
      </c>
      <c r="B26" s="79" t="s">
        <v>210</v>
      </c>
      <c r="C26" s="67">
        <f>'[6]الاسمدة الجنوبية'!C26+[6]المنصور!C26+'[6]غاز الشمال'!C26+'[6]غاز الجنوب'!C26+'[6]مصافي الجنوب'!C26+'[6]مصافي الوسط'!C26+'[6]الصناعات البتروكيمياوية'!C26+[6]الفرات!C26+'[6]تعبئة الغاز'!C26+[6]مطاطية!C26+'[6]اطارات النجف'!C26+[6]الصواري!C26+'[6]أدوية '!C26+'[6]شركة ابن سينا'!C26+'[6]العزل المائي'!C26</f>
        <v>591563611</v>
      </c>
      <c r="D26" s="78">
        <v>3623</v>
      </c>
      <c r="E26" s="105" t="s">
        <v>211</v>
      </c>
      <c r="F26" s="67">
        <f>'[6]الاسمدة الجنوبية'!F26+[6]المنصور!F26+'[6]غاز الشمال'!F26+'[6]غاز الجنوب'!F26+'[6]مصافي الجنوب'!F26+'[6]مصافي الوسط'!F26+'[6]الصناعات البتروكيمياوية'!F26+[6]الفرات!F26+'[6]تعبئة الغاز'!F26+[6]مطاطية!F26+'[6]اطارات النجف'!F26+[6]الصواري!F26+'[6]أدوية '!F26+'[6]شركة ابن سينا'!F26+'[6]العزل المائي'!F26</f>
        <v>66622687</v>
      </c>
    </row>
    <row r="27" spans="1:6" ht="24.75">
      <c r="A27" s="78">
        <v>1600</v>
      </c>
      <c r="B27" s="79" t="s">
        <v>167</v>
      </c>
      <c r="C27" s="67">
        <f>'[6]الاسمدة الجنوبية'!C27+[6]المنصور!C27+'[6]غاز الشمال'!C27+'[6]غاز الجنوب'!C27+'[6]مصافي الجنوب'!C27+'[6]مصافي الوسط'!C27+'[6]الصناعات البتروكيمياوية'!C27+[6]الفرات!C27+'[6]تعبئة الغاز'!C27+[6]مطاطية!C27+'[6]اطارات النجف'!C27+[6]الصواري!C27+'[6]أدوية '!C27+'[6]شركة ابن سينا'!C27+'[6]العزل المائي'!C27</f>
        <v>2632198559</v>
      </c>
      <c r="D27" s="78">
        <v>3630</v>
      </c>
      <c r="E27" s="105" t="s">
        <v>212</v>
      </c>
      <c r="F27" s="67">
        <f>'[6]الاسمدة الجنوبية'!F27+[6]المنصور!F27+'[6]غاز الشمال'!F27+'[6]غاز الجنوب'!F27+'[6]مصافي الجنوب'!F27+'[6]مصافي الوسط'!F27+'[6]الصناعات البتروكيمياوية'!F27+[6]الفرات!F27+'[6]تعبئة الغاز'!F27+[6]مطاطية!F27+'[6]اطارات النجف'!F27+[6]الصواري!F27+'[6]أدوية '!F27+'[6]شركة ابن سينا'!F27+'[6]العزل المائي'!F27</f>
        <v>827482473</v>
      </c>
    </row>
    <row r="28" spans="1:6" ht="24.75">
      <c r="A28" s="78">
        <v>1700</v>
      </c>
      <c r="B28" s="79" t="s">
        <v>213</v>
      </c>
      <c r="C28" s="67">
        <f>'[6]الاسمدة الجنوبية'!C28+[6]المنصور!C28+'[6]غاز الشمال'!C28+'[6]غاز الجنوب'!C28+'[6]مصافي الجنوب'!C28+'[6]مصافي الوسط'!C28+'[6]الصناعات البتروكيمياوية'!C28+[6]الفرات!C28+'[6]تعبئة الغاز'!C28+[6]مطاطية!C28+'[6]اطارات النجف'!C28+[6]الصواري!C28+'[6]أدوية '!C28+'[6]شركة ابن سينا'!C28+'[6]العزل المائي'!C28</f>
        <v>1270928693</v>
      </c>
      <c r="D28" s="78">
        <v>3640</v>
      </c>
      <c r="E28" s="105" t="s">
        <v>214</v>
      </c>
      <c r="F28" s="67">
        <f>'[6]الاسمدة الجنوبية'!F28+[6]المنصور!F28+'[6]غاز الشمال'!F28+'[6]غاز الجنوب'!F28+'[6]مصافي الجنوب'!F28+'[6]مصافي الوسط'!F28+'[6]الصناعات البتروكيمياوية'!F28+[6]الفرات!F28+'[6]تعبئة الغاز'!F28+[6]مطاطية!F28+'[6]اطارات النجف'!F28+[6]الصواري!F28+'[6]أدوية '!F28+'[6]شركة ابن سينا'!F28+'[6]العزل المائي'!F28</f>
        <v>0</v>
      </c>
    </row>
    <row r="29" spans="1:6" ht="24.75">
      <c r="A29" s="78">
        <v>1800</v>
      </c>
      <c r="B29" s="79" t="s">
        <v>215</v>
      </c>
      <c r="C29" s="67" t="e">
        <f>'[6]الاسمدة الجنوبية'!C29+[6]المنصور!C29+'[6]غاز الشمال'!C29+'[6]غاز الجنوب'!C29+'[6]مصافي الجنوب'!C29+'[6]مصافي الوسط'!C29+'[6]الصناعات البتروكيمياوية'!C29+[6]الفرات!C29+'[6]تعبئة الغاز'!C29+[6]مطاطية!C29+'[6]اطارات النجف'!C29+[6]الصواري!C29+'[6]أدوية '!C29+'[6]شركة ابن سينا'!C29+'[6]العزل المائي'!C29</f>
        <v>#REF!</v>
      </c>
      <c r="D29" s="78">
        <v>3650</v>
      </c>
      <c r="E29" s="105" t="s">
        <v>216</v>
      </c>
      <c r="F29" s="67">
        <f>'[6]الاسمدة الجنوبية'!F29+[6]المنصور!F29+'[6]غاز الشمال'!F29+'[6]غاز الجنوب'!F29+'[6]مصافي الجنوب'!F29+'[6]مصافي الوسط'!F29+'[6]الصناعات البتروكيمياوية'!F29+[6]الفرات!F29+'[6]تعبئة الغاز'!F29+[6]مطاطية!F29+'[6]اطارات النجف'!F29+[6]الصواري!F29+'[6]أدوية '!F29+'[6]شركة ابن سينا'!F29+'[6]العزل المائي'!F29</f>
        <v>-2176191</v>
      </c>
    </row>
    <row r="30" spans="1:6" ht="24.75">
      <c r="A30" s="78">
        <v>1900</v>
      </c>
      <c r="B30" s="79" t="s">
        <v>217</v>
      </c>
      <c r="C30" s="67">
        <f>'[6]الاسمدة الجنوبية'!C30+[6]المنصور!C30+'[6]غاز الشمال'!C30+'[6]غاز الجنوب'!C30+'[6]مصافي الجنوب'!C30+'[6]مصافي الوسط'!C30+'[6]الصناعات البتروكيمياوية'!C30+[6]الفرات!C30+'[6]تعبئة الغاز'!C30+[6]مطاطية!C30+'[6]اطارات النجف'!C30+[6]الصواري!C30+'[6]أدوية '!C30+'[6]شركة ابن سينا'!C30+'[6]العزل المائي'!C30</f>
        <v>2101843322</v>
      </c>
      <c r="D30" s="78">
        <v>3700</v>
      </c>
      <c r="E30" s="105" t="s">
        <v>218</v>
      </c>
      <c r="F30" s="67">
        <f>'[6]الاسمدة الجنوبية'!F30+[6]المنصور!F30+'[6]غاز الشمال'!F30+'[6]غاز الجنوب'!F30+'[6]مصافي الجنوب'!F30+'[6]مصافي الوسط'!F30+'[6]الصناعات البتروكيمياوية'!F30+[6]الفرات!F30+'[6]تعبئة الغاز'!F30+[6]مطاطية!F30+'[6]اطارات النجف'!F30+[6]الصواري!F30+'[6]أدوية '!F30+'[6]شركة ابن سينا'!F30+'[6]العزل المائي'!F30</f>
        <v>894105160</v>
      </c>
    </row>
    <row r="31" spans="1:6" ht="24.75">
      <c r="A31" s="78">
        <v>2000</v>
      </c>
      <c r="B31" s="69" t="s">
        <v>219</v>
      </c>
      <c r="C31" s="67">
        <f>'[6]الاسمدة الجنوبية'!C31+[6]المنصور!C31+'[6]غاز الشمال'!C31+'[6]غاز الجنوب'!C31+'[6]مصافي الجنوب'!C31+'[6]مصافي الوسط'!C31+'[6]الصناعات البتروكيمياوية'!C31+[6]الفرات!C31+'[6]تعبئة الغاز'!C31+[6]مطاطية!C31+'[6]اطارات النجف'!C31+[6]الصواري!C31+'[6]أدوية '!C31+'[6]شركة ابن سينا'!C31+'[6]العزل المائي'!C31</f>
        <v>3463113188</v>
      </c>
      <c r="D31" s="78">
        <v>3800</v>
      </c>
      <c r="E31" s="105" t="s">
        <v>220</v>
      </c>
      <c r="F31" s="67">
        <f>'[6]الاسمدة الجنوبية'!F31+[6]المنصور!F31+'[6]غاز الشمال'!F31+'[6]غاز الجنوب'!F31+'[6]مصافي الجنوب'!F31+'[6]مصافي الوسط'!F31+'[6]الصناعات البتروكيمياوية'!F31+[6]الفرات!F31+'[6]تعبئة الغاز'!F31+[6]مطاطية!F31+'[6]اطارات النجف'!F31+[6]الصواري!F31+'[6]أدوية '!F31+'[6]شركة ابن سينا'!F31+'[6]العزل المائي'!F31</f>
        <v>399140995</v>
      </c>
    </row>
    <row r="32" spans="1:6" ht="24.75">
      <c r="A32" s="80"/>
      <c r="B32" s="81"/>
      <c r="C32" s="80"/>
      <c r="D32" s="80"/>
      <c r="E32" s="82"/>
      <c r="F32" s="67" t="e">
        <f>#REF!+'[6]الاسمدة الجنوبية'!F32+[6]المنصور!F32+'[6]غاز الشمال'!F32+'[6]غاز الجنوب'!F32+#REF!+'[6]مصافي الجنوب'!F32+'[6]مصافي الوسط'!F32+'[6]الصناعات البتروكيمياوية'!F32+[6]الفرات!F32+'[6]تعبئة الغاز'!F32+[6]مطاطية!F32+'[6]اطارات النجف'!F32+[6]الصواري!F32+#REF!+'[6]أدوية '!F32+'[6]شركة ابن سينا'!F32+#REF!+#REF!+#REF!+'[6]العزل المائي'!F32</f>
        <v>#REF!</v>
      </c>
    </row>
    <row r="33" spans="1:6" ht="24.75">
      <c r="A33" s="84"/>
      <c r="B33" s="84"/>
      <c r="C33" s="85">
        <f>C13-C31</f>
        <v>985244629</v>
      </c>
      <c r="D33" s="84"/>
      <c r="E33" s="106">
        <f>F23+F27+F28+F29</f>
        <v>1083785263</v>
      </c>
      <c r="F33" s="67" t="e">
        <f>#REF!+'[6]الاسمدة الجنوبية'!F33+[6]المنصور!F33+'[6]غاز الشمال'!F33+'[6]غاز الجنوب'!F33+#REF!+'[6]مصافي الجنوب'!F33+'[6]مصافي الوسط'!F33+'[6]الصناعات البتروكيمياوية'!F33+[6]الفرات!F33+'[6]تعبئة الغاز'!F33+[6]مطاطية!F33+'[6]اطارات النجف'!F33+[6]الصواري!F33+#REF!+'[6]أدوية '!F33+'[6]شركة ابن سينا'!F33+#REF!+#REF!+#REF!+'[6]العزل المائي'!F33</f>
        <v>#REF!</v>
      </c>
    </row>
    <row r="34" spans="1:6" ht="24.75">
      <c r="A34" s="107" t="s">
        <v>253</v>
      </c>
      <c r="B34" s="90"/>
      <c r="C34" s="108">
        <f>F22-E33</f>
        <v>0</v>
      </c>
      <c r="D34" s="87"/>
      <c r="E34" s="87"/>
      <c r="F34" s="67" t="e">
        <f>#REF!+'[6]الاسمدة الجنوبية'!F34+[6]المنصور!F34+'[6]غاز الشمال'!F34+'[6]غاز الجنوب'!F34+#REF!+'[6]مصافي الجنوب'!F34+'[6]مصافي الوسط'!F34+'[6]الصناعات البتروكيمياوية'!F34+[6]الفرات!F34+'[6]تعبئة الغاز'!F34+[6]مطاطية!F34+'[6]اطارات النجف'!F34+[6]الصواري!F34+#REF!+'[6]أدوية '!F34+'[6]شركة ابن سينا'!F34+#REF!+#REF!+#REF!+'[6]العزل المائي'!F34</f>
        <v>#REF!</v>
      </c>
    </row>
    <row r="35" spans="1:6" ht="24.75">
      <c r="A35" s="88" t="s">
        <v>254</v>
      </c>
      <c r="B35" s="88"/>
      <c r="C35" s="90"/>
      <c r="D35" s="87"/>
      <c r="E35" s="87"/>
      <c r="F35" s="67" t="e">
        <f>#REF!+'[6]الاسمدة الجنوبية'!F35+[6]المنصور!F35+'[6]غاز الشمال'!F35+'[6]غاز الجنوب'!F35+#REF!+'[6]مصافي الجنوب'!F35+'[6]مصافي الوسط'!F35+'[6]الصناعات البتروكيمياوية'!F35+[6]الفرات!F35+'[6]تعبئة الغاز'!F35+[6]مطاطية!F35+'[6]اطارات النجف'!F35+[6]الصواري!F35+#REF!+'[6]أدوية '!F35+'[6]شركة ابن سينا'!F35+#REF!+#REF!+#REF!+'[6]العزل المائي'!F35</f>
        <v>#REF!</v>
      </c>
    </row>
    <row r="36" spans="1:6" ht="24.75">
      <c r="A36" s="88" t="s">
        <v>255</v>
      </c>
      <c r="B36" s="88"/>
      <c r="C36" s="90"/>
      <c r="D36" s="87"/>
      <c r="E36" s="87"/>
      <c r="F36" s="67" t="e">
        <f>#REF!+'[6]الاسمدة الجنوبية'!F36+[6]المنصور!F36+'[6]غاز الشمال'!F36+'[6]غاز الجنوب'!F36+#REF!+'[6]مصافي الجنوب'!F36+'[6]مصافي الوسط'!F36+'[6]الصناعات البتروكيمياوية'!F36+[6]الفرات!F36+'[6]تعبئة الغاز'!F36+[6]مطاطية!F36+'[6]اطارات النجف'!F36+[6]الصواري!F36+#REF!+'[6]أدوية '!F36+'[6]شركة ابن سينا'!F36+#REF!+#REF!+#REF!+'[6]العزل المائي'!F36</f>
        <v>#REF!</v>
      </c>
    </row>
    <row r="37" spans="1:6" ht="24.75">
      <c r="A37" s="88" t="s">
        <v>256</v>
      </c>
      <c r="B37" s="88"/>
      <c r="C37" s="90"/>
      <c r="D37" s="87"/>
      <c r="E37" s="87"/>
      <c r="F37" s="67" t="e">
        <f>#REF!+'[6]الاسمدة الجنوبية'!F37+[6]المنصور!F37+'[6]غاز الشمال'!F37+'[6]غاز الجنوب'!F37+#REF!+'[6]مصافي الجنوب'!F37+'[6]مصافي الوسط'!F37+'[6]الصناعات البتروكيمياوية'!F37+[6]الفرات!F37+'[6]تعبئة الغاز'!F37+[6]مطاطية!F37+'[6]اطارات النجف'!F37+[6]الصواري!F37+#REF!+'[6]أدوية '!F37+'[6]شركة ابن سينا'!F37+#REF!+#REF!+#REF!+'[6]العزل المائي'!F37</f>
        <v>#REF!</v>
      </c>
    </row>
    <row r="38" spans="1:6" ht="25.5" thickBot="1">
      <c r="A38" s="92" t="s">
        <v>232</v>
      </c>
      <c r="B38" s="92"/>
      <c r="C38" s="92"/>
      <c r="D38" s="87"/>
      <c r="E38" s="87"/>
      <c r="F38" s="67" t="e">
        <f>#REF!+'[6]الاسمدة الجنوبية'!F38+[6]المنصور!F38+'[6]غاز الشمال'!F38+'[6]غاز الجنوب'!F38+#REF!+'[6]مصافي الجنوب'!F38+'[6]مصافي الوسط'!F38+'[6]الصناعات البتروكيمياوية'!F38+[6]الفرات!F38+'[6]تعبئة الغاز'!F38+[6]مطاطية!F38+'[6]اطارات النجف'!F38+[6]الصواري!F38+#REF!+'[6]أدوية '!F38+'[6]شركة ابن سينا'!F38+#REF!+#REF!+#REF!+'[6]العزل المائي'!F38</f>
        <v>#REF!</v>
      </c>
    </row>
    <row r="39" spans="1:6" ht="25.5" thickBot="1">
      <c r="A39" s="93" t="s">
        <v>233</v>
      </c>
      <c r="B39" s="94"/>
      <c r="C39" s="95" t="s">
        <v>234</v>
      </c>
      <c r="D39" s="95" t="s">
        <v>235</v>
      </c>
      <c r="E39" s="87"/>
      <c r="F39" s="67" t="e">
        <f>#REF!+'[6]الاسمدة الجنوبية'!F39+[6]المنصور!F39+'[6]غاز الشمال'!F39+'[6]غاز الجنوب'!F39+#REF!+'[6]مصافي الجنوب'!F39+'[6]مصافي الوسط'!F39+'[6]الصناعات البتروكيمياوية'!F39+[6]الفرات!F39+'[6]تعبئة الغاز'!F39+[6]مطاطية!F39+'[6]اطارات النجف'!F39+[6]الصواري!F39+#REF!+'[6]أدوية '!F39+'[6]شركة ابن سينا'!F39+#REF!+#REF!+#REF!+'[6]العزل المائي'!F39</f>
        <v>#REF!</v>
      </c>
    </row>
    <row r="40" spans="1:6" ht="25.5" thickBot="1">
      <c r="A40" s="96" t="s">
        <v>236</v>
      </c>
      <c r="B40" s="97"/>
      <c r="C40" s="98">
        <f>F13/F30</f>
        <v>2.5930436918628228</v>
      </c>
      <c r="D40" s="98"/>
      <c r="E40" s="87"/>
      <c r="F40" s="67" t="e">
        <f>#REF!+'[6]الاسمدة الجنوبية'!F40+[6]المنصور!F40+'[6]غاز الشمال'!F40+'[6]غاز الجنوب'!F40+#REF!+'[6]مصافي الجنوب'!F40+'[6]مصافي الوسط'!F40+'[6]الصناعات البتروكيمياوية'!F40+[6]الفرات!F40+'[6]تعبئة الغاز'!F40+[6]مطاطية!F40+'[6]اطارات النجف'!F40+[6]الصواري!F40+#REF!+'[6]أدوية '!F40+'[6]شركة ابن سينا'!F40+#REF!+#REF!+#REF!+'[6]العزل المائي'!F40</f>
        <v>#REF!</v>
      </c>
    </row>
    <row r="41" spans="1:6" ht="25.5" thickBot="1">
      <c r="A41" s="96" t="s">
        <v>237</v>
      </c>
      <c r="B41" s="97"/>
      <c r="C41" s="98">
        <f>F13/C14</f>
        <v>2.296583827342646</v>
      </c>
      <c r="D41" s="98"/>
      <c r="E41" s="87"/>
      <c r="F41" s="67" t="e">
        <f>#REF!+'[6]الاسمدة الجنوبية'!F41+[6]المنصور!F41+'[6]غاز الشمال'!F41+'[6]غاز الجنوب'!F41+#REF!+'[6]مصافي الجنوب'!F41+'[6]مصافي الوسط'!F41+'[6]الصناعات البتروكيمياوية'!F41+[6]الفرات!F41+'[6]تعبئة الغاز'!F41+[6]مطاطية!F41+'[6]اطارات النجف'!F41+[6]الصواري!F41+#REF!+'[6]أدوية '!F41+'[6]شركة ابن سينا'!F41+#REF!+#REF!+#REF!+'[6]العزل المائي'!F41</f>
        <v>#REF!</v>
      </c>
    </row>
    <row r="42" spans="1:6" ht="25.5" thickBot="1">
      <c r="A42" s="96" t="s">
        <v>238</v>
      </c>
      <c r="B42" s="97"/>
      <c r="C42" s="98">
        <f>C27/C12</f>
        <v>1.933634633913214</v>
      </c>
      <c r="D42" s="98"/>
      <c r="E42" s="87"/>
      <c r="F42" s="67" t="e">
        <f>#REF!+'[6]الاسمدة الجنوبية'!F42+[6]المنصور!F42+'[6]غاز الشمال'!F42+'[6]غاز الجنوب'!F42+#REF!+'[6]مصافي الجنوب'!F42+'[6]مصافي الوسط'!F42+'[6]الصناعات البتروكيمياوية'!F42+[6]الفرات!F42+'[6]تعبئة الغاز'!F42+[6]مطاطية!F42+'[6]اطارات النجف'!F42+[6]الصواري!F42+#REF!+'[6]أدوية '!F42+'[6]شركة ابن سينا'!F42+#REF!+#REF!+#REF!+'[6]العزل المائي'!F42</f>
        <v>#REF!</v>
      </c>
    </row>
    <row r="43" spans="1:6" ht="25.5" thickBot="1">
      <c r="A43" s="96" t="s">
        <v>239</v>
      </c>
      <c r="B43" s="97"/>
      <c r="C43" s="98">
        <f>C26/C12</f>
        <v>0.43456747686501718</v>
      </c>
      <c r="D43" s="98"/>
      <c r="E43" s="87"/>
      <c r="F43" s="67" t="e">
        <f>#REF!+'[6]الاسمدة الجنوبية'!F43+[6]المنصور!F43+'[6]غاز الشمال'!F43+'[6]غاز الجنوب'!F43+#REF!+'[6]مصافي الجنوب'!F43+'[6]مصافي الوسط'!F43+'[6]الصناعات البتروكيمياوية'!F43+[6]الفرات!F43+'[6]تعبئة الغاز'!F43+[6]مطاطية!F43+'[6]اطارات النجف'!F43+[6]الصواري!F43+#REF!+'[6]أدوية '!F43+'[6]شركة ابن سينا'!F43+#REF!+#REF!+#REF!+'[6]العزل المائي'!F43</f>
        <v>#REF!</v>
      </c>
    </row>
    <row r="44" spans="1:6" ht="25.5" thickBot="1">
      <c r="A44" s="96" t="s">
        <v>240</v>
      </c>
      <c r="B44" s="97"/>
      <c r="C44" s="98"/>
      <c r="D44" s="98">
        <f>F23/C30*100</f>
        <v>12.297728298513015</v>
      </c>
      <c r="E44" s="87"/>
      <c r="F44" s="67" t="e">
        <f>#REF!+'[6]الاسمدة الجنوبية'!F44+[6]المنصور!F44+'[6]غاز الشمال'!F44+'[6]غاز الجنوب'!F44+#REF!+'[6]مصافي الجنوب'!F44+'[6]مصافي الوسط'!F44+'[6]الصناعات البتروكيمياوية'!F44+[6]الفرات!F44+'[6]تعبئة الغاز'!F44+[6]مطاطية!F44+'[6]اطارات النجف'!F44+[6]الصواري!F44+#REF!+'[6]أدوية '!F44+'[6]شركة ابن سينا'!F44+#REF!+#REF!+#REF!+'[6]العزل المائي'!F44</f>
        <v>#REF!</v>
      </c>
    </row>
    <row r="45" spans="1:6" ht="25.5" thickBot="1">
      <c r="A45" s="96" t="s">
        <v>241</v>
      </c>
      <c r="B45" s="97"/>
      <c r="C45" s="98"/>
      <c r="D45" s="98">
        <f>C10/C31*100</f>
        <v>25.00482297259526</v>
      </c>
      <c r="E45" s="87"/>
      <c r="F45" s="67" t="e">
        <f>#REF!+'[6]الاسمدة الجنوبية'!F45+[6]المنصور!F45+'[6]غاز الشمال'!F45+'[6]غاز الجنوب'!F45+#REF!+'[6]مصافي الجنوب'!F45+'[6]مصافي الوسط'!F45+'[6]الصناعات البتروكيمياوية'!F45+[6]الفرات!F45+'[6]تعبئة الغاز'!F45+[6]مطاطية!F45+'[6]اطارات النجف'!F45+[6]الصواري!F45+#REF!+'[6]أدوية '!F45+'[6]شركة ابن سينا'!F45+#REF!+#REF!+#REF!+'[6]العزل المائي'!F45</f>
        <v>#REF!</v>
      </c>
    </row>
    <row r="46" spans="1:6" ht="25.5" thickBot="1">
      <c r="A46" s="96" t="s">
        <v>242</v>
      </c>
      <c r="B46" s="97"/>
      <c r="C46" s="98">
        <f>C30/F20</f>
        <v>1.6252461403993117</v>
      </c>
      <c r="D46" s="98"/>
      <c r="E46" s="87"/>
      <c r="F46" s="67" t="e">
        <f>#REF!+'[6]الاسمدة الجنوبية'!F46+[6]المنصور!F46+'[6]غاز الشمال'!F46+'[6]غاز الجنوب'!F46+#REF!+'[6]مصافي الجنوب'!F46+'[6]مصافي الوسط'!F46+'[6]الصناعات البتروكيمياوية'!F46+[6]الفرات!F46+'[6]تعبئة الغاز'!F46+[6]مطاطية!F46+'[6]اطارات النجف'!F46+[6]الصواري!F46+#REF!+'[6]أدوية '!F46+'[6]شركة ابن سينا'!F46+#REF!+#REF!+#REF!+'[6]العزل المائي'!F46</f>
        <v>#REF!</v>
      </c>
    </row>
    <row r="47" spans="1:6" ht="25.5" thickBot="1">
      <c r="A47" s="96" t="s">
        <v>243</v>
      </c>
      <c r="B47" s="97"/>
      <c r="C47" s="98">
        <f>F23/F18</f>
        <v>0.18749554793337755</v>
      </c>
      <c r="D47" s="98"/>
      <c r="E47" s="87"/>
      <c r="F47" s="67" t="e">
        <f>#REF!+'[6]الاسمدة الجنوبية'!F47+[6]المنصور!F47+'[6]غاز الشمال'!F47+'[6]غاز الجنوب'!F47+#REF!+'[6]مصافي الجنوب'!F47+'[6]مصافي الوسط'!F47+'[6]الصناعات البتروكيمياوية'!F47+[6]الفرات!F47+'[6]تعبئة الغاز'!F47+[6]مطاطية!F47+'[6]اطارات النجف'!F47+[6]الصواري!F47+#REF!+'[6]أدوية '!F47+'[6]شركة ابن سينا'!F47+#REF!+#REF!+#REF!+'[6]العزل المائي'!F47</f>
        <v>#REF!</v>
      </c>
    </row>
    <row r="48" spans="1:6" ht="25.5" thickBot="1">
      <c r="A48" s="96" t="s">
        <v>244</v>
      </c>
      <c r="B48" s="97"/>
      <c r="C48" s="98"/>
      <c r="D48" s="98">
        <f>C8/C31*100</f>
        <v>64.087689876568945</v>
      </c>
      <c r="E48" s="87"/>
      <c r="F48" s="67" t="e">
        <f>#REF!+'[6]الاسمدة الجنوبية'!F48+[6]المنصور!F48+'[6]غاز الشمال'!F48+'[6]غاز الجنوب'!F48+#REF!+'[6]مصافي الجنوب'!F48+'[6]مصافي الوسط'!F48+'[6]الصناعات البتروكيمياوية'!F48+[6]الفرات!F48+'[6]تعبئة الغاز'!F48+[6]مطاطية!F48+'[6]اطارات النجف'!F48+[6]الصواري!F48+#REF!+'[6]أدوية '!F48+'[6]شركة ابن سينا'!F48+#REF!+#REF!+#REF!+'[6]العزل المائي'!F48</f>
        <v>#REF!</v>
      </c>
    </row>
    <row r="49" spans="1:6" ht="25.5" thickBot="1">
      <c r="A49" s="96" t="s">
        <v>245</v>
      </c>
      <c r="B49" s="97"/>
      <c r="C49" s="98">
        <f>F23/C5</f>
        <v>9.6929598489080302</v>
      </c>
      <c r="D49" s="98"/>
      <c r="E49" s="87"/>
      <c r="F49" s="67" t="e">
        <f>#REF!+'[6]الاسمدة الجنوبية'!F49+[6]المنصور!F49+'[6]غاز الشمال'!F49+'[6]غاز الجنوب'!F49+#REF!+'[6]مصافي الجنوب'!F49+'[6]مصافي الوسط'!F49+'[6]الصناعات البتروكيمياوية'!F49+[6]الفرات!F49+'[6]تعبئة الغاز'!F49+[6]مطاطية!F49+'[6]اطارات النجف'!F49+[6]الصواري!F49+#REF!+'[6]أدوية '!F49+'[6]شركة ابن سينا'!F49+#REF!+#REF!+#REF!+'[6]العزل المائي'!F49</f>
        <v>#REF!</v>
      </c>
    </row>
    <row r="50" spans="1:6" ht="25.5" thickBot="1">
      <c r="A50" s="99" t="s">
        <v>246</v>
      </c>
      <c r="B50" s="99"/>
      <c r="C50" s="100">
        <f>F13/C53</f>
        <v>521.54524104374116</v>
      </c>
      <c r="D50" s="100"/>
      <c r="E50" s="87"/>
      <c r="F50" s="67" t="e">
        <f>#REF!+'[6]الاسمدة الجنوبية'!F50+[6]المنصور!F50+'[6]غاز الشمال'!F50+'[6]غاز الجنوب'!F50+#REF!+'[6]مصافي الجنوب'!F50+'[6]مصافي الوسط'!F50+'[6]الصناعات البتروكيمياوية'!F50+[6]الفرات!F50+'[6]تعبئة الغاز'!F50+[6]مطاطية!F50+'[6]اطارات النجف'!F50+[6]الصواري!F50+#REF!+'[6]أدوية '!F50+'[6]شركة ابن سينا'!F50+#REF!+#REF!+#REF!+'[6]العزل المائي'!F50</f>
        <v>#REF!</v>
      </c>
    </row>
    <row r="51" spans="1:6" ht="25.5" thickBot="1">
      <c r="A51" s="101" t="s">
        <v>247</v>
      </c>
      <c r="B51" s="101"/>
      <c r="C51" s="100">
        <f>F10/C18</f>
        <v>2.0241816503614927</v>
      </c>
      <c r="D51" s="100"/>
      <c r="E51" s="87"/>
      <c r="F51" s="67" t="e">
        <f>#REF!+'[6]الاسمدة الجنوبية'!F51+[6]المنصور!F51+'[6]غاز الشمال'!F51+'[6]غاز الجنوب'!F51+#REF!+'[6]مصافي الجنوب'!F51+'[6]مصافي الوسط'!F51+'[6]الصناعات البتروكيمياوية'!F51+[6]الفرات!F51+'[6]تعبئة الغاز'!F51+[6]مطاطية!F51+'[6]اطارات النجف'!F51+[6]الصواري!F51+#REF!+'[6]أدوية '!F51+'[6]شركة ابن سينا'!F51+#REF!+#REF!+#REF!+'[6]العزل المائي'!F51</f>
        <v>#REF!</v>
      </c>
    </row>
    <row r="52" spans="1:6" ht="24.75">
      <c r="A52" s="87"/>
      <c r="B52" s="87"/>
      <c r="C52" s="87"/>
      <c r="D52" s="87"/>
      <c r="E52" s="87"/>
      <c r="F52" s="67" t="e">
        <f>#REF!+'[6]الاسمدة الجنوبية'!F52+[6]المنصور!F52+'[6]غاز الشمال'!F52+'[6]غاز الجنوب'!F52+#REF!+'[6]مصافي الجنوب'!F52+'[6]مصافي الوسط'!F52+'[6]الصناعات البتروكيمياوية'!F52+[6]الفرات!F52+'[6]تعبئة الغاز'!F52+[6]مطاطية!F52+'[6]اطارات النجف'!F52+[6]الصواري!F52+#REF!+'[6]أدوية '!F52+'[6]شركة ابن سينا'!F52+#REF!+#REF!+#REF!+'[6]العزل المائي'!F52</f>
        <v>#REF!</v>
      </c>
    </row>
    <row r="53" spans="1:6" ht="24.75">
      <c r="A53" s="87" t="s">
        <v>248</v>
      </c>
      <c r="B53" s="87"/>
      <c r="C53" s="87">
        <v>4445355</v>
      </c>
      <c r="D53" s="87"/>
      <c r="E53" s="87"/>
      <c r="F53" s="67" t="e">
        <f>#REF!+'[6]الاسمدة الجنوبية'!F53+[6]المنصور!F53+'[6]غاز الشمال'!F53+'[6]غاز الجنوب'!F53+#REF!+'[6]مصافي الجنوب'!F53+'[6]مصافي الوسط'!F53+'[6]الصناعات البتروكيمياوية'!F53+[6]الفرات!F53+'[6]تعبئة الغاز'!F53+[6]مطاطية!F53+'[6]اطارات النجف'!F53+[6]الصواري!F53+#REF!+'[6]أدوية '!F53+'[6]شركة ابن سينا'!F53+#REF!+#REF!+#REF!+'[6]العزل المائي'!F53</f>
        <v>#REF!</v>
      </c>
    </row>
    <row r="54" spans="1:6" ht="24.75">
      <c r="A54" s="87"/>
      <c r="B54" s="87"/>
      <c r="C54" s="87"/>
      <c r="D54" s="87"/>
      <c r="E54" s="87"/>
      <c r="F54" s="67" t="e">
        <f>#REF!+'[6]الاسمدة الجنوبية'!F54+[6]المنصور!F54+'[6]غاز الشمال'!F54+'[6]غاز الجنوب'!F54+#REF!+'[6]مصافي الجنوب'!F54+'[6]مصافي الوسط'!F54+'[6]الصناعات البتروكيمياوية'!F54+[6]الفرات!F54+'[6]تعبئة الغاز'!F54+[6]مطاطية!F54+'[6]اطارات النجف'!F54+[6]الصواري!F54+#REF!+'[6]أدوية '!F54+'[6]شركة ابن سينا'!F54+#REF!+#REF!+#REF!+'[6]العزل المائي'!F54</f>
        <v>#REF!</v>
      </c>
    </row>
    <row r="55" spans="1:6" ht="24.75">
      <c r="A55" s="87"/>
      <c r="B55" s="87"/>
      <c r="C55" s="87"/>
      <c r="D55" s="87"/>
      <c r="E55" s="87"/>
      <c r="F55" s="67" t="e">
        <f>#REF!+'[6]الاسمدة الجنوبية'!F55+[6]المنصور!F55+'[6]غاز الشمال'!F55+'[6]غاز الجنوب'!F55+#REF!+'[6]مصافي الجنوب'!F55+'[6]مصافي الوسط'!F55+'[6]الصناعات البتروكيمياوية'!F55+[6]الفرات!F55+'[6]تعبئة الغاز'!F55+[6]مطاطية!F55+'[6]اطارات النجف'!F55+[6]الصواري!F55+#REF!+'[6]أدوية '!F55+'[6]شركة ابن سينا'!F55+#REF!+#REF!+#REF!+'[6]العزل المائي'!F55</f>
        <v>#REF!</v>
      </c>
    </row>
    <row r="56" spans="1:6" ht="24.75">
      <c r="A56" s="87"/>
      <c r="B56" s="87"/>
      <c r="C56" s="87">
        <v>0</v>
      </c>
      <c r="D56" s="87"/>
      <c r="E56" s="87"/>
      <c r="F56" s="67" t="e">
        <f>#REF!+'[6]الاسمدة الجنوبية'!F56+[6]المنصور!F56+'[6]غاز الشمال'!F56+'[6]غاز الجنوب'!F56+#REF!+'[6]مصافي الجنوب'!F56+'[6]مصافي الوسط'!F56+'[6]الصناعات البتروكيمياوية'!F56+[6]الفرات!F56+'[6]تعبئة الغاز'!F56+[6]مطاطية!F56+'[6]اطارات النجف'!F56+[6]الصواري!F56+#REF!+'[6]أدوية '!F56+'[6]شركة ابن سينا'!F56+#REF!+#REF!+#REF!+'[6]العزل المائي'!F56</f>
        <v>#REF!</v>
      </c>
    </row>
    <row r="57" spans="1:6" ht="24.75">
      <c r="A57" s="87"/>
      <c r="B57" s="87"/>
      <c r="C57" s="87"/>
      <c r="D57" s="87"/>
      <c r="E57" s="87"/>
      <c r="F57" s="67" t="e">
        <f>#REF!+'[6]الاسمدة الجنوبية'!F57+[6]المنصور!F57+'[6]غاز الشمال'!F57+'[6]غاز الجنوب'!F57+#REF!+'[6]مصافي الجنوب'!F57+'[6]مصافي الوسط'!F57+'[6]الصناعات البتروكيمياوية'!F57+[6]الفرات!F57+'[6]تعبئة الغاز'!F57+[6]مطاطية!F57+'[6]اطارات النجف'!F57+[6]الصواري!F57+#REF!+'[6]أدوية '!F57+'[6]شركة ابن سينا'!F57+#REF!+#REF!+#REF!+'[6]العزل المائي'!F57</f>
        <v>#REF!</v>
      </c>
    </row>
    <row r="58" spans="1:6" ht="24.75">
      <c r="A58" s="87"/>
      <c r="B58" s="87"/>
      <c r="C58" s="87"/>
      <c r="D58" s="87"/>
      <c r="E58" s="87"/>
      <c r="F58" s="67" t="e">
        <f>#REF!+'[6]الاسمدة الجنوبية'!F58+[6]المنصور!F58+'[6]غاز الشمال'!F58+'[6]غاز الجنوب'!F58+#REF!+'[6]مصافي الجنوب'!F58+'[6]مصافي الوسط'!F58+'[6]الصناعات البتروكيمياوية'!F58+[6]الفرات!F58+'[6]تعبئة الغاز'!F58+[6]مطاطية!F58+'[6]اطارات النجف'!F58+[6]الصواري!F58+#REF!+'[6]أدوية '!F58+'[6]شركة ابن سينا'!F58+#REF!+#REF!+#REF!+'[6]العزل المائي'!F58</f>
        <v>#REF!</v>
      </c>
    </row>
    <row r="59" spans="1:6" ht="24.75">
      <c r="A59" s="87"/>
      <c r="B59" s="87"/>
      <c r="C59" s="87"/>
      <c r="D59" s="87"/>
      <c r="E59" s="87"/>
      <c r="F59" s="67" t="e">
        <f>#REF!+'[6]الاسمدة الجنوبية'!F59+[6]المنصور!F59+'[6]غاز الشمال'!F59+'[6]غاز الجنوب'!F59+#REF!+'[6]مصافي الجنوب'!F59+'[6]مصافي الوسط'!F59+'[6]الصناعات البتروكيمياوية'!F59+[6]الفرات!F59+'[6]تعبئة الغاز'!F59+[6]مطاطية!F59+'[6]اطارات النجف'!F59+[6]الصواري!F59+#REF!+'[6]أدوية '!F59+'[6]شركة ابن سينا'!F59+#REF!+#REF!+#REF!+'[6]العزل المائي'!F59</f>
        <v>#REF!</v>
      </c>
    </row>
    <row r="60" spans="1:6" ht="24.75">
      <c r="A60" s="87"/>
      <c r="B60" s="87"/>
      <c r="C60" s="87"/>
      <c r="D60" s="87"/>
      <c r="E60" s="87"/>
      <c r="F60" s="67" t="e">
        <f>#REF!+'[6]الاسمدة الجنوبية'!F60+[6]المنصور!F60+'[6]غاز الشمال'!F60+'[6]غاز الجنوب'!F60+#REF!+'[6]مصافي الجنوب'!F60+'[6]مصافي الوسط'!F60+'[6]الصناعات البتروكيمياوية'!F60+[6]الفرات!F60+'[6]تعبئة الغاز'!F60+[6]مطاطية!F60+'[6]اطارات النجف'!F60+[6]الصواري!F60+#REF!+'[6]أدوية '!F60+'[6]شركة ابن سينا'!F60+#REF!+#REF!+#REF!+'[6]العزل المائي'!F60</f>
        <v>#REF!</v>
      </c>
    </row>
    <row r="61" spans="1:6" ht="24.75">
      <c r="A61" s="87"/>
      <c r="B61" s="87"/>
      <c r="C61" s="87"/>
      <c r="D61" s="87"/>
      <c r="E61" s="87"/>
      <c r="F61" s="67" t="e">
        <f>#REF!+'[6]الاسمدة الجنوبية'!F61+[6]المنصور!F61+'[6]غاز الشمال'!F61+'[6]غاز الجنوب'!F61+#REF!+'[6]مصافي الجنوب'!F61+'[6]مصافي الوسط'!F61+'[6]الصناعات البتروكيمياوية'!F61+[6]الفرات!F61+'[6]تعبئة الغاز'!F61+[6]مطاطية!F61+'[6]اطارات النجف'!F61+[6]الصواري!F61+#REF!+'[6]أدوية '!F61+'[6]شركة ابن سينا'!F61+#REF!+#REF!+#REF!+'[6]العزل المائي'!F61</f>
        <v>#REF!</v>
      </c>
    </row>
    <row r="62" spans="1:6" ht="21">
      <c r="A62" s="87"/>
      <c r="B62" s="87"/>
      <c r="C62" s="87"/>
      <c r="D62" s="87"/>
      <c r="E62" s="87"/>
      <c r="F62" s="109"/>
    </row>
    <row r="63" spans="1:6" ht="21">
      <c r="A63" s="87"/>
      <c r="B63" s="87"/>
      <c r="C63" s="87"/>
      <c r="D63" s="87"/>
      <c r="E63" s="87"/>
      <c r="F63" s="109"/>
    </row>
    <row r="64" spans="1:6" ht="21">
      <c r="A64" s="87"/>
      <c r="B64" s="87"/>
      <c r="C64" s="87"/>
      <c r="D64" s="87"/>
      <c r="E64" s="87"/>
      <c r="F64" s="109"/>
    </row>
    <row r="65" spans="1:6" ht="21">
      <c r="A65" s="87"/>
      <c r="B65" s="87"/>
      <c r="C65" s="87"/>
      <c r="D65" s="87"/>
      <c r="E65" s="87"/>
      <c r="F65" s="109"/>
    </row>
    <row r="66" spans="1:6" ht="21">
      <c r="A66" s="87"/>
      <c r="B66" s="87"/>
      <c r="C66" s="87"/>
      <c r="D66" s="87"/>
      <c r="E66" s="87"/>
      <c r="F66" s="109"/>
    </row>
    <row r="67" spans="1:6" ht="21">
      <c r="A67" s="87"/>
      <c r="B67" s="87"/>
      <c r="C67" s="87"/>
      <c r="D67" s="87"/>
      <c r="E67" s="87"/>
      <c r="F67" s="109"/>
    </row>
    <row r="68" spans="1:6" ht="21">
      <c r="A68" s="87"/>
      <c r="B68" s="87"/>
      <c r="C68" s="87"/>
      <c r="D68" s="87"/>
      <c r="E68" s="87"/>
      <c r="F68" s="109"/>
    </row>
    <row r="69" spans="1:6" ht="21">
      <c r="A69" s="87"/>
      <c r="B69" s="87"/>
      <c r="C69" s="87"/>
      <c r="D69" s="87"/>
      <c r="E69" s="87"/>
      <c r="F69" s="109"/>
    </row>
    <row r="70" spans="1:6" ht="21">
      <c r="A70" s="87"/>
      <c r="B70" s="87"/>
      <c r="C70" s="87"/>
      <c r="D70" s="87"/>
      <c r="E70" s="87"/>
      <c r="F70" s="109"/>
    </row>
    <row r="71" spans="1:6" ht="21">
      <c r="A71" s="87"/>
      <c r="B71" s="87"/>
      <c r="C71" s="87"/>
      <c r="D71" s="87"/>
      <c r="E71" s="87"/>
      <c r="F71" s="109"/>
    </row>
    <row r="72" spans="1:6" ht="21">
      <c r="A72" s="87"/>
      <c r="B72" s="87"/>
      <c r="C72" s="87"/>
      <c r="D72" s="87"/>
      <c r="E72" s="87"/>
      <c r="F72" s="109"/>
    </row>
    <row r="73" spans="1:6" ht="21">
      <c r="A73" s="87"/>
      <c r="B73" s="87"/>
      <c r="C73" s="87"/>
      <c r="D73" s="87"/>
      <c r="E73" s="87"/>
      <c r="F73" s="109"/>
    </row>
    <row r="74" spans="1:6" ht="21">
      <c r="A74" s="87"/>
      <c r="B74" s="87"/>
      <c r="C74" s="87"/>
      <c r="D74" s="87"/>
      <c r="E74" s="87"/>
      <c r="F74" s="109"/>
    </row>
    <row r="75" spans="1:6" ht="21">
      <c r="A75" s="87"/>
      <c r="B75" s="87"/>
      <c r="C75" s="87"/>
      <c r="D75" s="87"/>
      <c r="E75" s="87"/>
      <c r="F75" s="109"/>
    </row>
    <row r="76" spans="1:6" ht="21">
      <c r="A76" s="87"/>
      <c r="B76" s="87"/>
      <c r="C76" s="87"/>
      <c r="D76" s="87"/>
      <c r="E76" s="87"/>
      <c r="F76" s="109"/>
    </row>
    <row r="77" spans="1:6" ht="21">
      <c r="A77" s="87"/>
      <c r="B77" s="87"/>
      <c r="C77" s="87"/>
      <c r="D77" s="87"/>
      <c r="E77" s="87"/>
      <c r="F77" s="109"/>
    </row>
    <row r="78" spans="1:6" ht="21">
      <c r="A78" s="87"/>
      <c r="B78" s="87"/>
      <c r="C78" s="87"/>
      <c r="D78" s="87"/>
      <c r="E78" s="87"/>
      <c r="F78" s="109"/>
    </row>
    <row r="79" spans="1:6" ht="21">
      <c r="A79" s="87"/>
      <c r="B79" s="87"/>
      <c r="C79" s="87"/>
      <c r="D79" s="87"/>
      <c r="E79" s="87"/>
      <c r="F79" s="109"/>
    </row>
    <row r="80" spans="1:6" ht="21">
      <c r="A80" s="87"/>
      <c r="B80" s="87"/>
      <c r="C80" s="87"/>
      <c r="D80" s="87"/>
      <c r="E80" s="87"/>
      <c r="F80" s="109"/>
    </row>
    <row r="81" spans="1:6" ht="21">
      <c r="A81" s="87"/>
      <c r="B81" s="87"/>
      <c r="C81" s="87"/>
      <c r="D81" s="87"/>
      <c r="E81" s="87"/>
      <c r="F81" s="109"/>
    </row>
    <row r="82" spans="1:6" ht="21">
      <c r="A82" s="87"/>
      <c r="B82" s="87"/>
      <c r="C82" s="87"/>
      <c r="D82" s="87"/>
      <c r="E82" s="87"/>
      <c r="F82" s="109"/>
    </row>
    <row r="83" spans="1:6" ht="21">
      <c r="A83" s="87"/>
      <c r="B83" s="87"/>
      <c r="C83" s="87"/>
      <c r="D83" s="87"/>
      <c r="E83" s="87"/>
      <c r="F83" s="109"/>
    </row>
    <row r="84" spans="1:6" ht="21">
      <c r="A84" s="87"/>
      <c r="B84" s="87"/>
      <c r="C84" s="87"/>
      <c r="D84" s="87"/>
      <c r="E84" s="87"/>
      <c r="F84" s="109"/>
    </row>
    <row r="85" spans="1:6" ht="21">
      <c r="A85" s="87"/>
      <c r="B85" s="87"/>
      <c r="C85" s="87"/>
      <c r="D85" s="87"/>
      <c r="E85" s="87"/>
      <c r="F85" s="109"/>
    </row>
    <row r="86" spans="1:6" ht="21">
      <c r="A86" s="87"/>
      <c r="B86" s="87"/>
      <c r="C86" s="87"/>
      <c r="D86" s="87"/>
      <c r="E86" s="87"/>
      <c r="F86" s="109"/>
    </row>
    <row r="87" spans="1:6" ht="21">
      <c r="A87" s="87"/>
      <c r="B87" s="87"/>
      <c r="C87" s="87"/>
      <c r="D87" s="87"/>
      <c r="E87" s="87"/>
      <c r="F87" s="109"/>
    </row>
    <row r="88" spans="1:6" ht="21">
      <c r="A88" s="87"/>
      <c r="B88" s="87"/>
      <c r="C88" s="87"/>
      <c r="D88" s="87"/>
      <c r="E88" s="87"/>
      <c r="F88" s="109"/>
    </row>
    <row r="89" spans="1:6" ht="21">
      <c r="A89" s="87"/>
      <c r="B89" s="87"/>
      <c r="C89" s="87"/>
      <c r="D89" s="87"/>
      <c r="E89" s="87"/>
      <c r="F89" s="109"/>
    </row>
    <row r="90" spans="1:6" ht="21">
      <c r="A90" s="87"/>
      <c r="B90" s="87"/>
      <c r="C90" s="87"/>
      <c r="D90" s="87"/>
      <c r="E90" s="87"/>
      <c r="F90" s="109"/>
    </row>
    <row r="91" spans="1:6" ht="21">
      <c r="A91" s="87"/>
      <c r="B91" s="87"/>
      <c r="C91" s="87"/>
      <c r="D91" s="87"/>
      <c r="E91" s="87"/>
      <c r="F91" s="109"/>
    </row>
    <row r="92" spans="1:6" ht="21">
      <c r="A92" s="87"/>
      <c r="B92" s="87"/>
      <c r="C92" s="87"/>
      <c r="D92" s="87"/>
      <c r="E92" s="87"/>
      <c r="F92" s="109"/>
    </row>
    <row r="93" spans="1:6" ht="21">
      <c r="A93" s="87"/>
      <c r="B93" s="87"/>
      <c r="C93" s="87"/>
      <c r="D93" s="87"/>
      <c r="E93" s="87"/>
      <c r="F93" s="109"/>
    </row>
    <row r="94" spans="1:6" ht="21">
      <c r="A94" s="87"/>
      <c r="B94" s="87"/>
      <c r="C94" s="87"/>
      <c r="D94" s="87"/>
      <c r="E94" s="87"/>
      <c r="F94" s="109"/>
    </row>
    <row r="95" spans="1:6" ht="21">
      <c r="A95" s="87"/>
      <c r="B95" s="87"/>
      <c r="C95" s="87"/>
      <c r="D95" s="87"/>
      <c r="E95" s="87"/>
      <c r="F95" s="109"/>
    </row>
    <row r="96" spans="1:6" ht="21">
      <c r="A96" s="87"/>
      <c r="B96" s="87"/>
      <c r="C96" s="87"/>
      <c r="D96" s="87"/>
      <c r="E96" s="87"/>
      <c r="F96" s="109"/>
    </row>
    <row r="97" spans="1:6" ht="21">
      <c r="A97" s="87"/>
      <c r="B97" s="87"/>
      <c r="C97" s="87"/>
      <c r="D97" s="87"/>
      <c r="E97" s="87"/>
      <c r="F97" s="109"/>
    </row>
    <row r="98" spans="1:6" ht="21">
      <c r="A98" s="87"/>
      <c r="B98" s="87"/>
      <c r="C98" s="87"/>
      <c r="D98" s="87"/>
      <c r="E98" s="87"/>
      <c r="F98" s="109"/>
    </row>
    <row r="99" spans="1:6" ht="21">
      <c r="A99" s="87"/>
      <c r="B99" s="87"/>
      <c r="C99" s="87"/>
      <c r="D99" s="87"/>
      <c r="E99" s="87"/>
      <c r="F99" s="109"/>
    </row>
    <row r="100" spans="1:6" ht="21">
      <c r="A100" s="87"/>
      <c r="B100" s="87"/>
      <c r="C100" s="87"/>
      <c r="D100" s="87"/>
      <c r="E100" s="87"/>
      <c r="F100" s="109"/>
    </row>
    <row r="101" spans="1:6" ht="21">
      <c r="A101" s="87"/>
      <c r="B101" s="87"/>
      <c r="C101" s="87"/>
      <c r="D101" s="87"/>
      <c r="E101" s="87"/>
      <c r="F101" s="109"/>
    </row>
    <row r="102" spans="1:6" ht="21">
      <c r="A102" s="87"/>
      <c r="B102" s="87"/>
      <c r="C102" s="87"/>
      <c r="D102" s="87"/>
      <c r="E102" s="87"/>
      <c r="F102" s="109"/>
    </row>
    <row r="103" spans="1:6" ht="21">
      <c r="A103" s="87"/>
      <c r="B103" s="87"/>
      <c r="C103" s="87"/>
      <c r="D103" s="87"/>
      <c r="E103" s="87"/>
      <c r="F103" s="109"/>
    </row>
    <row r="104" spans="1:6" ht="21">
      <c r="A104" s="87"/>
      <c r="B104" s="87"/>
      <c r="C104" s="87"/>
      <c r="D104" s="87"/>
      <c r="E104" s="87"/>
      <c r="F104" s="109"/>
    </row>
    <row r="105" spans="1:6" ht="21">
      <c r="A105" s="87"/>
      <c r="B105" s="87"/>
      <c r="C105" s="87"/>
      <c r="D105" s="87"/>
      <c r="E105" s="87"/>
      <c r="F105" s="109"/>
    </row>
    <row r="106" spans="1:6" ht="21">
      <c r="A106" s="87"/>
      <c r="B106" s="87"/>
      <c r="C106" s="87"/>
      <c r="D106" s="87"/>
      <c r="E106" s="87"/>
      <c r="F106" s="109"/>
    </row>
    <row r="107" spans="1:6" ht="21">
      <c r="A107" s="87"/>
      <c r="B107" s="87"/>
      <c r="C107" s="87"/>
      <c r="D107" s="87"/>
      <c r="E107" s="87"/>
      <c r="F107" s="109"/>
    </row>
    <row r="108" spans="1:6" ht="21">
      <c r="A108" s="87"/>
      <c r="B108" s="87"/>
      <c r="C108" s="87"/>
      <c r="D108" s="87"/>
      <c r="E108" s="87"/>
      <c r="F108" s="109"/>
    </row>
    <row r="109" spans="1:6" ht="21">
      <c r="A109" s="87"/>
      <c r="B109" s="87"/>
      <c r="C109" s="87"/>
      <c r="D109" s="87"/>
      <c r="E109" s="87"/>
      <c r="F109" s="109"/>
    </row>
    <row r="110" spans="1:6" ht="21">
      <c r="A110" s="87"/>
      <c r="B110" s="87"/>
      <c r="C110" s="87"/>
      <c r="D110" s="87"/>
      <c r="E110" s="87"/>
      <c r="F110" s="109"/>
    </row>
    <row r="111" spans="1:6" ht="21">
      <c r="A111" s="87"/>
      <c r="B111" s="87"/>
      <c r="C111" s="87"/>
      <c r="D111" s="87"/>
      <c r="E111" s="87"/>
      <c r="F111" s="109"/>
    </row>
    <row r="112" spans="1:6" ht="21">
      <c r="A112" s="87"/>
      <c r="B112" s="87"/>
      <c r="C112" s="87"/>
      <c r="D112" s="87"/>
      <c r="E112" s="87"/>
      <c r="F112" s="109"/>
    </row>
    <row r="113" spans="1:6" ht="21">
      <c r="A113" s="87"/>
      <c r="B113" s="87"/>
      <c r="C113" s="87"/>
      <c r="D113" s="87"/>
      <c r="E113" s="87"/>
      <c r="F113" s="109"/>
    </row>
    <row r="114" spans="1:6" ht="21">
      <c r="A114" s="87"/>
      <c r="B114" s="87"/>
      <c r="C114" s="87"/>
      <c r="D114" s="87"/>
      <c r="E114" s="87"/>
      <c r="F114" s="109"/>
    </row>
    <row r="115" spans="1:6" ht="21">
      <c r="A115" s="87"/>
      <c r="B115" s="87"/>
      <c r="C115" s="87"/>
      <c r="D115" s="87"/>
      <c r="E115" s="87"/>
      <c r="F115" s="109"/>
    </row>
    <row r="116" spans="1:6" ht="21">
      <c r="A116" s="87"/>
      <c r="B116" s="87"/>
      <c r="C116" s="87"/>
      <c r="D116" s="87"/>
      <c r="E116" s="87"/>
      <c r="F116" s="109"/>
    </row>
    <row r="117" spans="1:6" ht="21">
      <c r="A117" s="87"/>
      <c r="B117" s="87"/>
      <c r="C117" s="87"/>
      <c r="D117" s="87"/>
      <c r="E117" s="87"/>
      <c r="F117" s="109"/>
    </row>
    <row r="118" spans="1:6" ht="21">
      <c r="A118" s="87"/>
      <c r="B118" s="87"/>
      <c r="C118" s="87"/>
      <c r="D118" s="87"/>
      <c r="E118" s="87"/>
      <c r="F118" s="109"/>
    </row>
    <row r="119" spans="1:6" ht="21">
      <c r="A119" s="87"/>
      <c r="B119" s="87"/>
      <c r="C119" s="87"/>
      <c r="D119" s="87"/>
      <c r="E119" s="87"/>
      <c r="F119" s="109"/>
    </row>
    <row r="120" spans="1:6" ht="21">
      <c r="A120" s="87"/>
      <c r="B120" s="87"/>
      <c r="C120" s="87"/>
      <c r="D120" s="87"/>
      <c r="E120" s="87"/>
      <c r="F120" s="109"/>
    </row>
  </sheetData>
  <mergeCells count="9">
    <mergeCell ref="A38:C38"/>
    <mergeCell ref="A50:B50"/>
    <mergeCell ref="A51:B51"/>
    <mergeCell ref="A1:F1"/>
    <mergeCell ref="A2:F2"/>
    <mergeCell ref="A3:E3"/>
    <mergeCell ref="A35:B35"/>
    <mergeCell ref="A36:B36"/>
    <mergeCell ref="A37:B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F31"/>
    </sheetView>
  </sheetViews>
  <sheetFormatPr defaultRowHeight="15"/>
  <sheetData>
    <row r="1" spans="1:6" ht="27.75">
      <c r="A1" s="41" t="s">
        <v>257</v>
      </c>
      <c r="B1" s="41"/>
      <c r="C1" s="41"/>
      <c r="D1" s="41"/>
      <c r="E1" s="41"/>
      <c r="F1" s="41"/>
    </row>
    <row r="2" spans="1:6" ht="27.75">
      <c r="A2" s="110" t="s">
        <v>258</v>
      </c>
      <c r="B2" s="110"/>
      <c r="C2" s="110"/>
      <c r="D2" s="110"/>
      <c r="E2" s="110"/>
      <c r="F2" s="110"/>
    </row>
    <row r="3" spans="1:6" ht="25.5" thickBot="1">
      <c r="A3" s="111"/>
      <c r="B3" s="111"/>
      <c r="C3" s="111"/>
      <c r="D3" s="111"/>
      <c r="E3" s="111"/>
      <c r="F3" s="44" t="s">
        <v>223</v>
      </c>
    </row>
    <row r="4" spans="1:6" ht="25.5" thickBot="1">
      <c r="A4" s="72" t="s">
        <v>58</v>
      </c>
      <c r="B4" s="73" t="s">
        <v>224</v>
      </c>
      <c r="C4" s="74" t="s">
        <v>175</v>
      </c>
      <c r="D4" s="72" t="s">
        <v>58</v>
      </c>
      <c r="E4" s="75" t="s">
        <v>225</v>
      </c>
      <c r="F4" s="112" t="s">
        <v>103</v>
      </c>
    </row>
    <row r="5" spans="1:6" ht="24.75">
      <c r="A5" s="76">
        <v>100</v>
      </c>
      <c r="B5" s="77" t="s">
        <v>104</v>
      </c>
      <c r="C5" s="67">
        <f>[6]ورقية!C5</f>
        <v>1192477</v>
      </c>
      <c r="D5" s="76">
        <v>2100</v>
      </c>
      <c r="E5" s="104" t="s">
        <v>184</v>
      </c>
      <c r="F5" s="113">
        <f>[6]ورقية!F5</f>
        <v>2369421</v>
      </c>
    </row>
    <row r="6" spans="1:6" ht="24.75">
      <c r="A6" s="78">
        <v>200</v>
      </c>
      <c r="B6" s="79" t="s">
        <v>106</v>
      </c>
      <c r="C6" s="67">
        <f>[6]ورقية!C6</f>
        <v>-219344578</v>
      </c>
      <c r="D6" s="78">
        <v>2200</v>
      </c>
      <c r="E6" s="105" t="s">
        <v>185</v>
      </c>
      <c r="F6" s="113">
        <f>[6]ورقية!F6</f>
        <v>4984</v>
      </c>
    </row>
    <row r="7" spans="1:6" ht="24.75">
      <c r="A7" s="78">
        <v>300</v>
      </c>
      <c r="B7" s="79" t="s">
        <v>108</v>
      </c>
      <c r="C7" s="67">
        <f>[6]ورقية!C7</f>
        <v>15545</v>
      </c>
      <c r="D7" s="78">
        <v>2300</v>
      </c>
      <c r="E7" s="105" t="s">
        <v>107</v>
      </c>
      <c r="F7" s="113">
        <f>[6]ورقية!F7</f>
        <v>7188236</v>
      </c>
    </row>
    <row r="8" spans="1:6" ht="24.75">
      <c r="A8" s="78">
        <v>400</v>
      </c>
      <c r="B8" s="79" t="s">
        <v>110</v>
      </c>
      <c r="C8" s="67">
        <f>[6]ورقية!C8</f>
        <v>-218136556</v>
      </c>
      <c r="D8" s="78">
        <v>2310</v>
      </c>
      <c r="E8" s="105" t="s">
        <v>186</v>
      </c>
      <c r="F8" s="113">
        <f>[6]ورقية!F8</f>
        <v>565532</v>
      </c>
    </row>
    <row r="9" spans="1:6" ht="24.75">
      <c r="A9" s="78">
        <v>500</v>
      </c>
      <c r="B9" s="79" t="s">
        <v>66</v>
      </c>
      <c r="C9" s="67">
        <f>[6]ورقية!C9</f>
        <v>307697</v>
      </c>
      <c r="D9" s="78">
        <v>2320</v>
      </c>
      <c r="E9" s="105" t="s">
        <v>187</v>
      </c>
      <c r="F9" s="113">
        <f>[6]ورقية!F9</f>
        <v>6622704</v>
      </c>
    </row>
    <row r="10" spans="1:6" ht="24.75">
      <c r="A10" s="78">
        <v>600</v>
      </c>
      <c r="B10" s="79" t="s">
        <v>64</v>
      </c>
      <c r="C10" s="67">
        <f>[6]ورقية!C10</f>
        <v>130137276</v>
      </c>
      <c r="D10" s="78">
        <v>2400</v>
      </c>
      <c r="E10" s="105" t="s">
        <v>188</v>
      </c>
      <c r="F10" s="113">
        <f>[6]ورقية!F10</f>
        <v>21122</v>
      </c>
    </row>
    <row r="11" spans="1:6" ht="24.75">
      <c r="A11" s="78">
        <v>700</v>
      </c>
      <c r="B11" s="79" t="s">
        <v>189</v>
      </c>
      <c r="C11" s="67">
        <f>[6]ورقية!C11</f>
        <v>-87691583</v>
      </c>
      <c r="D11" s="78">
        <v>2500</v>
      </c>
      <c r="E11" s="105" t="s">
        <v>190</v>
      </c>
      <c r="F11" s="113">
        <f>[6]ورقية!F11</f>
        <v>0</v>
      </c>
    </row>
    <row r="12" spans="1:6" ht="24.75">
      <c r="A12" s="78">
        <v>800</v>
      </c>
      <c r="B12" s="79" t="s">
        <v>191</v>
      </c>
      <c r="C12" s="67">
        <f>[6]ورقية!C12</f>
        <v>109293673</v>
      </c>
      <c r="D12" s="78">
        <v>2600</v>
      </c>
      <c r="E12" s="105" t="s">
        <v>68</v>
      </c>
      <c r="F12" s="113">
        <f>[6]ورقية!F12</f>
        <v>13556</v>
      </c>
    </row>
    <row r="13" spans="1:6" ht="24.75">
      <c r="A13" s="78">
        <v>900</v>
      </c>
      <c r="B13" s="79" t="s">
        <v>192</v>
      </c>
      <c r="C13" s="67">
        <f>[6]ورقية!C13</f>
        <v>21602090</v>
      </c>
      <c r="D13" s="78">
        <v>2700</v>
      </c>
      <c r="E13" s="105" t="s">
        <v>118</v>
      </c>
      <c r="F13" s="113">
        <f>[6]ورقية!F13</f>
        <v>34678</v>
      </c>
    </row>
    <row r="14" spans="1:6" ht="24.75">
      <c r="A14" s="78">
        <v>1000</v>
      </c>
      <c r="B14" s="79" t="s">
        <v>121</v>
      </c>
      <c r="C14" s="67">
        <f>[6]ورقية!C14</f>
        <v>2374405</v>
      </c>
      <c r="D14" s="78">
        <v>2800</v>
      </c>
      <c r="E14" s="105" t="s">
        <v>193</v>
      </c>
      <c r="F14" s="113">
        <f>[6]ورقية!F14</f>
        <v>188055</v>
      </c>
    </row>
    <row r="15" spans="1:6" ht="24.75">
      <c r="A15" s="78">
        <v>1010</v>
      </c>
      <c r="B15" s="79" t="s">
        <v>194</v>
      </c>
      <c r="C15" s="67">
        <f>[6]ورقية!C15</f>
        <v>0</v>
      </c>
      <c r="D15" s="78">
        <v>2900</v>
      </c>
      <c r="E15" s="105" t="s">
        <v>122</v>
      </c>
      <c r="F15" s="113">
        <f>[6]ورقية!F15</f>
        <v>-153377</v>
      </c>
    </row>
    <row r="16" spans="1:6" ht="24.75">
      <c r="A16" s="78">
        <v>1100</v>
      </c>
      <c r="B16" s="79" t="s">
        <v>96</v>
      </c>
      <c r="C16" s="67">
        <f>[6]ورقية!C16</f>
        <v>673359</v>
      </c>
      <c r="D16" s="78">
        <v>3000</v>
      </c>
      <c r="E16" s="105" t="s">
        <v>195</v>
      </c>
      <c r="F16" s="113">
        <f>[6]ورقية!F16</f>
        <v>0</v>
      </c>
    </row>
    <row r="17" spans="1:6" ht="24.75">
      <c r="A17" s="78">
        <v>1200</v>
      </c>
      <c r="B17" s="79" t="s">
        <v>196</v>
      </c>
      <c r="C17" s="67">
        <f>[6]ورقية!C17</f>
        <v>1701046</v>
      </c>
      <c r="D17" s="78">
        <v>3100</v>
      </c>
      <c r="E17" s="105" t="s">
        <v>71</v>
      </c>
      <c r="F17" s="113">
        <f>[6]ورقية!F17</f>
        <v>0</v>
      </c>
    </row>
    <row r="18" spans="1:6" ht="24.75">
      <c r="A18" s="78">
        <v>1300</v>
      </c>
      <c r="B18" s="79" t="s">
        <v>197</v>
      </c>
      <c r="C18" s="67">
        <f>[6]ورقية!C18</f>
        <v>7220103</v>
      </c>
      <c r="D18" s="78">
        <v>3200</v>
      </c>
      <c r="E18" s="105" t="s">
        <v>198</v>
      </c>
      <c r="F18" s="113">
        <f>[6]ورقية!F18</f>
        <v>-153377</v>
      </c>
    </row>
    <row r="19" spans="1:6" ht="24.75">
      <c r="A19" s="78">
        <v>1310</v>
      </c>
      <c r="B19" s="79" t="s">
        <v>199</v>
      </c>
      <c r="C19" s="67">
        <f>[6]ورقية!C19</f>
        <v>6471183</v>
      </c>
      <c r="D19" s="78">
        <v>3300</v>
      </c>
      <c r="E19" s="105" t="s">
        <v>95</v>
      </c>
      <c r="F19" s="113">
        <f>[6]ورقية!F19</f>
        <v>46013</v>
      </c>
    </row>
    <row r="20" spans="1:6" ht="24.75">
      <c r="A20" s="78">
        <v>1320</v>
      </c>
      <c r="B20" s="79" t="s">
        <v>200</v>
      </c>
      <c r="C20" s="67">
        <f>[6]ورقية!C20</f>
        <v>0</v>
      </c>
      <c r="D20" s="78">
        <v>3400</v>
      </c>
      <c r="E20" s="105" t="s">
        <v>201</v>
      </c>
      <c r="F20" s="113">
        <f>[6]ورقية!F20</f>
        <v>-199390</v>
      </c>
    </row>
    <row r="21" spans="1:6" ht="24.75">
      <c r="A21" s="78">
        <v>1330</v>
      </c>
      <c r="B21" s="79" t="s">
        <v>202</v>
      </c>
      <c r="C21" s="67">
        <f>[6]ورقية!C21</f>
        <v>563366</v>
      </c>
      <c r="D21" s="78">
        <v>3500</v>
      </c>
      <c r="E21" s="105" t="s">
        <v>76</v>
      </c>
      <c r="F21" s="113">
        <f>[6]ورقية!F21</f>
        <v>-639672</v>
      </c>
    </row>
    <row r="22" spans="1:6" ht="24.75">
      <c r="A22" s="78">
        <v>1340</v>
      </c>
      <c r="B22" s="79" t="s">
        <v>203</v>
      </c>
      <c r="C22" s="67">
        <f>[6]ورقية!C22</f>
        <v>2</v>
      </c>
      <c r="D22" s="78">
        <v>3600</v>
      </c>
      <c r="E22" s="105" t="s">
        <v>204</v>
      </c>
      <c r="F22" s="113">
        <f>[6]ورقية!F22</f>
        <v>-839062</v>
      </c>
    </row>
    <row r="23" spans="1:6" ht="24.75">
      <c r="A23" s="78">
        <v>1350</v>
      </c>
      <c r="B23" s="79" t="s">
        <v>205</v>
      </c>
      <c r="C23" s="67">
        <f>[6]ورقية!C23</f>
        <v>168170</v>
      </c>
      <c r="D23" s="78">
        <v>3620</v>
      </c>
      <c r="E23" s="105" t="s">
        <v>206</v>
      </c>
      <c r="F23" s="113">
        <f>[6]ورقية!F23</f>
        <v>-40384968</v>
      </c>
    </row>
    <row r="24" spans="1:6" ht="24.75">
      <c r="A24" s="78">
        <v>1360</v>
      </c>
      <c r="B24" s="79" t="s">
        <v>207</v>
      </c>
      <c r="C24" s="67">
        <f>[6]ورقية!C24</f>
        <v>17382</v>
      </c>
      <c r="D24" s="78">
        <v>3621</v>
      </c>
      <c r="E24" s="105" t="s">
        <v>106</v>
      </c>
      <c r="F24" s="113">
        <f>[6]ورقية!F24</f>
        <v>-40384968</v>
      </c>
    </row>
    <row r="25" spans="1:6" ht="24.75">
      <c r="A25" s="78">
        <v>1400</v>
      </c>
      <c r="B25" s="79" t="s">
        <v>208</v>
      </c>
      <c r="C25" s="67">
        <f>[6]ورقية!C25</f>
        <v>5053648</v>
      </c>
      <c r="D25" s="78">
        <v>3622</v>
      </c>
      <c r="E25" s="105" t="s">
        <v>209</v>
      </c>
      <c r="F25" s="113">
        <f>[6]ورقية!F25</f>
        <v>0</v>
      </c>
    </row>
    <row r="26" spans="1:6" ht="24.75">
      <c r="A26" s="78">
        <v>1500</v>
      </c>
      <c r="B26" s="79" t="s">
        <v>210</v>
      </c>
      <c r="C26" s="67">
        <f>[6]ورقية!C26</f>
        <v>7570965</v>
      </c>
      <c r="D26" s="78">
        <v>3623</v>
      </c>
      <c r="E26" s="105" t="s">
        <v>211</v>
      </c>
      <c r="F26" s="113">
        <f>[6]ورقية!F26</f>
        <v>0</v>
      </c>
    </row>
    <row r="27" spans="1:6" ht="24.75">
      <c r="A27" s="78">
        <v>1600</v>
      </c>
      <c r="B27" s="79" t="s">
        <v>167</v>
      </c>
      <c r="C27" s="67">
        <f>[6]ورقية!C27</f>
        <v>19844716</v>
      </c>
      <c r="D27" s="78">
        <v>3630</v>
      </c>
      <c r="E27" s="105" t="s">
        <v>212</v>
      </c>
      <c r="F27" s="113">
        <f>[6]ورقية!F27</f>
        <v>39612666</v>
      </c>
    </row>
    <row r="28" spans="1:6" ht="24.75">
      <c r="A28" s="78">
        <v>1700</v>
      </c>
      <c r="B28" s="79" t="s">
        <v>213</v>
      </c>
      <c r="C28" s="67">
        <f>[6]ورقية!C28</f>
        <v>-89448957</v>
      </c>
      <c r="D28" s="78">
        <v>3640</v>
      </c>
      <c r="E28" s="105" t="s">
        <v>214</v>
      </c>
      <c r="F28" s="113">
        <f>[6]ورقية!F28</f>
        <v>0</v>
      </c>
    </row>
    <row r="29" spans="1:6" ht="24.75">
      <c r="A29" s="78">
        <v>1800</v>
      </c>
      <c r="B29" s="79" t="s">
        <v>215</v>
      </c>
      <c r="C29" s="67">
        <f>[6]ورقية!C29</f>
        <v>56328</v>
      </c>
      <c r="D29" s="78">
        <v>3650</v>
      </c>
      <c r="E29" s="105" t="s">
        <v>216</v>
      </c>
      <c r="F29" s="113">
        <f>[6]ورقية!F29</f>
        <v>-66760</v>
      </c>
    </row>
    <row r="30" spans="1:6" ht="24.75">
      <c r="A30" s="78">
        <v>1900</v>
      </c>
      <c r="B30" s="79" t="s">
        <v>217</v>
      </c>
      <c r="C30" s="67">
        <f>[6]ورقية!C30</f>
        <v>-87691583</v>
      </c>
      <c r="D30" s="78">
        <v>3700</v>
      </c>
      <c r="E30" s="105" t="s">
        <v>218</v>
      </c>
      <c r="F30" s="113">
        <f>[6]ورقية!F30</f>
        <v>39612666</v>
      </c>
    </row>
    <row r="31" spans="1:6" ht="24.75">
      <c r="A31" s="78">
        <v>2000</v>
      </c>
      <c r="B31" s="69" t="s">
        <v>219</v>
      </c>
      <c r="C31" s="67">
        <f>[6]ورقية!C31</f>
        <v>21602090</v>
      </c>
      <c r="D31" s="78">
        <v>3800</v>
      </c>
      <c r="E31" s="105" t="s">
        <v>220</v>
      </c>
      <c r="F31" s="113">
        <f>[6]ورقية!F31</f>
        <v>-39812056</v>
      </c>
    </row>
  </sheetData>
  <mergeCells count="3">
    <mergeCell ref="A1:F1"/>
    <mergeCell ref="A2:F2"/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F31"/>
    </sheetView>
  </sheetViews>
  <sheetFormatPr defaultRowHeight="15"/>
  <sheetData>
    <row r="1" spans="1:6" ht="27.75">
      <c r="A1" s="41" t="s">
        <v>259</v>
      </c>
      <c r="B1" s="41"/>
      <c r="C1" s="41"/>
      <c r="D1" s="41"/>
      <c r="E1" s="41"/>
      <c r="F1" s="41"/>
    </row>
    <row r="2" spans="1:6" ht="27.75">
      <c r="A2" s="70" t="s">
        <v>260</v>
      </c>
      <c r="B2" s="70"/>
      <c r="C2" s="70"/>
      <c r="D2" s="70"/>
      <c r="E2" s="70"/>
      <c r="F2" s="70"/>
    </row>
    <row r="3" spans="1:6" ht="25.5" thickBot="1">
      <c r="A3" s="71"/>
      <c r="B3" s="71"/>
      <c r="C3" s="71"/>
      <c r="D3" s="71"/>
      <c r="E3" s="71"/>
      <c r="F3" s="44" t="s">
        <v>223</v>
      </c>
    </row>
    <row r="4" spans="1:6" ht="25.5" thickBot="1">
      <c r="A4" s="72" t="s">
        <v>58</v>
      </c>
      <c r="B4" s="73" t="s">
        <v>224</v>
      </c>
      <c r="C4" s="74" t="s">
        <v>103</v>
      </c>
      <c r="D4" s="72" t="s">
        <v>58</v>
      </c>
      <c r="E4" s="75" t="s">
        <v>225</v>
      </c>
      <c r="F4" s="74" t="s">
        <v>103</v>
      </c>
    </row>
    <row r="5" spans="1:6" ht="24.75">
      <c r="A5" s="76">
        <v>100</v>
      </c>
      <c r="B5" s="77" t="s">
        <v>104</v>
      </c>
      <c r="C5" s="67">
        <f>'[6]صناعة القطنية'!C5+'[6]النسيجية الحلة'!C5+[6]واسط!C5+'[6]سجاد اليدوي'!C5+[6]الجلدية!C5</f>
        <v>7787458</v>
      </c>
      <c r="D5" s="76">
        <v>2100</v>
      </c>
      <c r="E5" s="77" t="s">
        <v>184</v>
      </c>
      <c r="F5" s="67">
        <f>'[6]صناعة القطنية'!F5+'[6]النسيجية الحلة'!F5+[6]واسط!F5+'[6]سجاد اليدوي'!F5+[6]الجلدية!F5</f>
        <v>109279526</v>
      </c>
    </row>
    <row r="6" spans="1:6" ht="24.75">
      <c r="A6" s="78">
        <v>200</v>
      </c>
      <c r="B6" s="79" t="s">
        <v>106</v>
      </c>
      <c r="C6" s="67">
        <f>'[6]صناعة القطنية'!C6+'[6]النسيجية الحلة'!C6+[6]واسط!C6+'[6]سجاد اليدوي'!C6+[6]الجلدية!C6</f>
        <v>-778960077</v>
      </c>
      <c r="D6" s="78">
        <v>2200</v>
      </c>
      <c r="E6" s="79" t="s">
        <v>185</v>
      </c>
      <c r="F6" s="67">
        <f>'[6]صناعة القطنية'!F6+'[6]النسيجية الحلة'!F6+[6]واسط!F6+'[6]سجاد اليدوي'!F6+[6]الجلدية!F6</f>
        <v>16751624</v>
      </c>
    </row>
    <row r="7" spans="1:6" ht="24.75">
      <c r="A7" s="78">
        <v>300</v>
      </c>
      <c r="B7" s="79" t="s">
        <v>108</v>
      </c>
      <c r="C7" s="67">
        <f>'[6]صناعة القطنية'!C7+'[6]النسيجية الحلة'!C7+[6]واسط!C7+'[6]سجاد اليدوي'!C7+[6]الجلدية!C7</f>
        <v>762991</v>
      </c>
      <c r="D7" s="78">
        <v>2300</v>
      </c>
      <c r="E7" s="79" t="s">
        <v>107</v>
      </c>
      <c r="F7" s="67">
        <f>'[6]صناعة القطنية'!F7+'[6]النسيجية الحلة'!F7+[6]واسط!F7+'[6]سجاد اليدوي'!F7+[6]الجلدية!F7</f>
        <v>57856709</v>
      </c>
    </row>
    <row r="8" spans="1:6" ht="24.75">
      <c r="A8" s="78">
        <v>400</v>
      </c>
      <c r="B8" s="79" t="s">
        <v>110</v>
      </c>
      <c r="C8" s="67">
        <f>'[6]صناعة القطنية'!C8+'[6]النسيجية الحلة'!C8+[6]واسط!C8+'[6]سجاد اليدوي'!C8+[6]الجلدية!C8</f>
        <v>-770409628</v>
      </c>
      <c r="D8" s="78">
        <v>2310</v>
      </c>
      <c r="E8" s="79" t="s">
        <v>186</v>
      </c>
      <c r="F8" s="67">
        <f>'[6]صناعة القطنية'!F8+'[6]النسيجية الحلة'!F8+[6]واسط!F8+'[6]سجاد اليدوي'!F8+[6]الجلدية!F8</f>
        <v>32872353</v>
      </c>
    </row>
    <row r="9" spans="1:6" ht="24.75">
      <c r="A9" s="78">
        <v>500</v>
      </c>
      <c r="B9" s="79" t="s">
        <v>66</v>
      </c>
      <c r="C9" s="67">
        <f>'[6]صناعة القطنية'!C9+'[6]النسيجية الحلة'!C9+[6]واسط!C9+'[6]سجاد اليدوي'!C9+[6]الجلدية!C9</f>
        <v>0</v>
      </c>
      <c r="D9" s="78">
        <v>2320</v>
      </c>
      <c r="E9" s="79" t="s">
        <v>187</v>
      </c>
      <c r="F9" s="67">
        <f>'[6]صناعة القطنية'!F9+'[6]النسيجية الحلة'!F9+[6]واسط!F9+'[6]سجاد اليدوي'!F9+[6]الجلدية!F9</f>
        <v>24984356</v>
      </c>
    </row>
    <row r="10" spans="1:6" ht="24.75">
      <c r="A10" s="78">
        <v>600</v>
      </c>
      <c r="B10" s="79" t="s">
        <v>64</v>
      </c>
      <c r="C10" s="67">
        <f>'[6]صناعة القطنية'!C10+'[6]النسيجية الحلة'!C10+[6]واسط!C10+'[6]سجاد اليدوي'!C10+[6]الجلدية!C10</f>
        <v>225181267</v>
      </c>
      <c r="D10" s="78">
        <v>2400</v>
      </c>
      <c r="E10" s="79" t="s">
        <v>188</v>
      </c>
      <c r="F10" s="67">
        <f>'[6]صناعة القطنية'!F10+'[6]النسيجية الحلة'!F10+[6]واسط!F10+'[6]سجاد اليدوي'!F10+[6]الجلدية!F10</f>
        <v>25176235</v>
      </c>
    </row>
    <row r="11" spans="1:6" ht="24.75">
      <c r="A11" s="78">
        <v>700</v>
      </c>
      <c r="B11" s="79" t="s">
        <v>189</v>
      </c>
      <c r="C11" s="67">
        <f>'[6]صناعة القطنية'!C11+'[6]النسيجية الحلة'!C11+[6]واسط!C11+'[6]سجاد اليدوي'!C11+[6]الجلدية!C11</f>
        <v>-545228361</v>
      </c>
      <c r="D11" s="78">
        <v>2500</v>
      </c>
      <c r="E11" s="79" t="s">
        <v>190</v>
      </c>
      <c r="F11" s="67">
        <f>'[6]صناعة القطنية'!F11+'[6]النسيجية الحلة'!F11+[6]واسط!F11+'[6]سجاد اليدوي'!F11+[6]الجلدية!F11</f>
        <v>-6041328</v>
      </c>
    </row>
    <row r="12" spans="1:6" ht="24.75">
      <c r="A12" s="78">
        <v>800</v>
      </c>
      <c r="B12" s="79" t="s">
        <v>191</v>
      </c>
      <c r="C12" s="67">
        <f>'[6]صناعة القطنية'!C12+'[6]النسيجية الحلة'!C12+[6]واسط!C12+'[6]سجاد اليدوي'!C12+[6]الجلدية!C12</f>
        <v>796799343</v>
      </c>
      <c r="D12" s="78">
        <v>2600</v>
      </c>
      <c r="E12" s="79" t="s">
        <v>68</v>
      </c>
      <c r="F12" s="67">
        <f>'[6]صناعة القطنية'!F12+'[6]النسيجية الحلة'!F12+[6]واسط!F12+'[6]سجاد اليدوي'!F12+[6]الجلدية!F12</f>
        <v>13161421</v>
      </c>
    </row>
    <row r="13" spans="1:6" ht="24.75">
      <c r="A13" s="78">
        <v>900</v>
      </c>
      <c r="B13" s="79" t="s">
        <v>192</v>
      </c>
      <c r="C13" s="67">
        <f>'[6]صناعة القطنية'!C13+'[6]النسيجية الحلة'!C13+[6]واسط!C13+'[6]سجاد اليدوي'!C13+[6]الجلدية!C13</f>
        <v>251570982</v>
      </c>
      <c r="D13" s="78">
        <v>2700</v>
      </c>
      <c r="E13" s="79" t="s">
        <v>118</v>
      </c>
      <c r="F13" s="67">
        <f>'[6]صناعة القطنية'!F13+'[6]النسيجية الحلة'!F13+[6]واسط!F13+'[6]سجاد اليدوي'!F13+[6]الجلدية!F13</f>
        <v>32296328</v>
      </c>
    </row>
    <row r="14" spans="1:6" ht="24.75">
      <c r="A14" s="78">
        <v>1000</v>
      </c>
      <c r="B14" s="79" t="s">
        <v>121</v>
      </c>
      <c r="C14" s="67">
        <f>'[6]صناعة القطنية'!C14+'[6]النسيجية الحلة'!C14+[6]واسط!C14+'[6]سجاد اليدوي'!C14+[6]الجلدية!C14</f>
        <v>116429150</v>
      </c>
      <c r="D14" s="78">
        <v>2800</v>
      </c>
      <c r="E14" s="79" t="s">
        <v>193</v>
      </c>
      <c r="F14" s="67">
        <f>'[6]صناعة القطنية'!F14+'[6]النسيجية الحلة'!F14+[6]واسط!F14+'[6]سجاد اليدوي'!F14+[6]الجلدية!F14</f>
        <v>28184278</v>
      </c>
    </row>
    <row r="15" spans="1:6" ht="24.75">
      <c r="A15" s="78">
        <v>1010</v>
      </c>
      <c r="B15" s="79" t="s">
        <v>194</v>
      </c>
      <c r="C15" s="67">
        <f>'[6]صناعة القطنية'!C15+'[6]النسيجية الحلة'!C15+[6]واسط!C15+'[6]سجاد اليدوي'!C15+[6]الجلدية!C15</f>
        <v>9602000</v>
      </c>
      <c r="D15" s="78">
        <v>2900</v>
      </c>
      <c r="E15" s="79" t="s">
        <v>122</v>
      </c>
      <c r="F15" s="67">
        <f>'[6]صناعة القطنية'!F15+'[6]النسيجية الحلة'!F15+[6]واسط!F15+'[6]سجاد اليدوي'!F15+[6]الجلدية!F15</f>
        <v>4112050</v>
      </c>
    </row>
    <row r="16" spans="1:6" ht="24.75">
      <c r="A16" s="78">
        <v>1100</v>
      </c>
      <c r="B16" s="79" t="s">
        <v>96</v>
      </c>
      <c r="C16" s="67">
        <f>'[6]صناعة القطنية'!C16+'[6]النسيجية الحلة'!C16+[6]واسط!C16+'[6]سجاد اليدوي'!C16+[6]الجلدية!C16</f>
        <v>36495921</v>
      </c>
      <c r="D16" s="78">
        <v>3000</v>
      </c>
      <c r="E16" s="79" t="s">
        <v>195</v>
      </c>
      <c r="F16" s="67">
        <f>'[6]صناعة القطنية'!F16+'[6]النسيجية الحلة'!F16+[6]واسط!F16+'[6]سجاد اليدوي'!F16+[6]الجلدية!F16</f>
        <v>0</v>
      </c>
    </row>
    <row r="17" spans="1:6" ht="24.75">
      <c r="A17" s="78">
        <v>1200</v>
      </c>
      <c r="B17" s="79" t="s">
        <v>196</v>
      </c>
      <c r="C17" s="67">
        <f>'[6]صناعة القطنية'!C17+'[6]النسيجية الحلة'!C17+[6]واسط!C17+'[6]سجاد اليدوي'!C17+[6]الجلدية!C17</f>
        <v>89535229</v>
      </c>
      <c r="D17" s="78">
        <v>3100</v>
      </c>
      <c r="E17" s="79" t="s">
        <v>71</v>
      </c>
      <c r="F17" s="67">
        <f>'[6]صناعة القطنية'!F17+'[6]النسيجية الحلة'!F17+[6]واسط!F17+'[6]سجاد اليدوي'!F17+[6]الجلدية!F17</f>
        <v>0</v>
      </c>
    </row>
    <row r="18" spans="1:6" ht="24.75">
      <c r="A18" s="78">
        <v>1300</v>
      </c>
      <c r="B18" s="79" t="s">
        <v>197</v>
      </c>
      <c r="C18" s="67">
        <f>'[6]صناعة القطنية'!C18+'[6]النسيجية الحلة'!C18+[6]واسط!C18+'[6]سجاد اليدوي'!C18+[6]الجلدية!C18</f>
        <v>72988734</v>
      </c>
      <c r="D18" s="78">
        <v>3200</v>
      </c>
      <c r="E18" s="79" t="s">
        <v>198</v>
      </c>
      <c r="F18" s="67">
        <f>'[6]صناعة القطنية'!F18+'[6]النسيجية الحلة'!F18+[6]واسط!F18+'[6]سجاد اليدوي'!F18+[6]الجلدية!F18</f>
        <v>4112050</v>
      </c>
    </row>
    <row r="19" spans="1:6" ht="24.75">
      <c r="A19" s="78">
        <v>1310</v>
      </c>
      <c r="B19" s="79" t="s">
        <v>199</v>
      </c>
      <c r="C19" s="67">
        <f>'[6]صناعة القطنية'!C19+'[6]النسيجية الحلة'!C19+[6]واسط!C19+'[6]سجاد اليدوي'!C19+[6]الجلدية!C19</f>
        <v>34528039</v>
      </c>
      <c r="D19" s="78">
        <v>3300</v>
      </c>
      <c r="E19" s="79" t="s">
        <v>95</v>
      </c>
      <c r="F19" s="67">
        <f>'[6]صناعة القطنية'!F19+'[6]النسيجية الحلة'!F19+[6]واسط!F19+'[6]سجاد اليدوي'!F19+[6]الجلدية!F19</f>
        <v>9223389</v>
      </c>
    </row>
    <row r="20" spans="1:6" ht="24.75">
      <c r="A20" s="78">
        <v>1320</v>
      </c>
      <c r="B20" s="79" t="s">
        <v>200</v>
      </c>
      <c r="C20" s="67">
        <f>'[6]صناعة القطنية'!C20+'[6]النسيجية الحلة'!C20+[6]واسط!C20+'[6]سجاد اليدوي'!C20+[6]الجلدية!C20</f>
        <v>4265631</v>
      </c>
      <c r="D20" s="78">
        <v>3400</v>
      </c>
      <c r="E20" s="79" t="s">
        <v>201</v>
      </c>
      <c r="F20" s="67">
        <f>'[6]صناعة القطنية'!F20+'[6]النسيجية الحلة'!F20+[6]واسط!F20+'[6]سجاد اليدوي'!F20+[6]الجلدية!F20</f>
        <v>-5111339</v>
      </c>
    </row>
    <row r="21" spans="1:6" ht="24.75">
      <c r="A21" s="78">
        <v>1330</v>
      </c>
      <c r="B21" s="79" t="s">
        <v>202</v>
      </c>
      <c r="C21" s="67">
        <f>'[6]صناعة القطنية'!C21+'[6]النسيجية الحلة'!C21+[6]واسط!C21+'[6]سجاد اليدوي'!C21+[6]الجلدية!C21</f>
        <v>32324862</v>
      </c>
      <c r="D21" s="78">
        <v>3500</v>
      </c>
      <c r="E21" s="79" t="s">
        <v>76</v>
      </c>
      <c r="F21" s="67">
        <f>'[6]صناعة القطنية'!F21+'[6]النسيجية الحلة'!F21+[6]واسط!F21+'[6]سجاد اليدوي'!F21+[6]الجلدية!F21</f>
        <v>3823609</v>
      </c>
    </row>
    <row r="22" spans="1:6" ht="24.75">
      <c r="A22" s="78">
        <v>1340</v>
      </c>
      <c r="B22" s="79" t="s">
        <v>203</v>
      </c>
      <c r="C22" s="67">
        <f>'[6]صناعة القطنية'!C22+'[6]النسيجية الحلة'!C22+[6]واسط!C22+'[6]سجاد اليدوي'!C22+[6]الجلدية!C22</f>
        <v>929913</v>
      </c>
      <c r="D22" s="78">
        <v>3600</v>
      </c>
      <c r="E22" s="79" t="s">
        <v>204</v>
      </c>
      <c r="F22" s="67">
        <f>'[6]صناعة القطنية'!F22+'[6]النسيجية الحلة'!F22+[6]واسط!F22+'[6]سجاد اليدوي'!F22+[6]الجلدية!F22</f>
        <v>-1287730</v>
      </c>
    </row>
    <row r="23" spans="1:6" ht="24.75">
      <c r="A23" s="78">
        <v>1350</v>
      </c>
      <c r="B23" s="79" t="s">
        <v>205</v>
      </c>
      <c r="C23" s="67">
        <f>'[6]صناعة القطنية'!C23+'[6]النسيجية الحلة'!C23+[6]واسط!C23+'[6]سجاد اليدوي'!C23+[6]الجلدية!C23</f>
        <v>924377</v>
      </c>
      <c r="D23" s="78">
        <v>3620</v>
      </c>
      <c r="E23" s="79" t="s">
        <v>206</v>
      </c>
      <c r="F23" s="67">
        <f>'[6]صناعة القطنية'!F23+'[6]النسيجية الحلة'!F23+[6]واسط!F23+'[6]سجاد اليدوي'!F23+[6]الجلدية!F23</f>
        <v>-155221220</v>
      </c>
    </row>
    <row r="24" spans="1:6" ht="24.75">
      <c r="A24" s="78">
        <v>1360</v>
      </c>
      <c r="B24" s="79" t="s">
        <v>207</v>
      </c>
      <c r="C24" s="67">
        <f>'[6]صناعة القطنية'!C24+'[6]النسيجية الحلة'!C24+[6]واسط!C24+'[6]سجاد اليدوي'!C24+[6]الجلدية!C24</f>
        <v>15912</v>
      </c>
      <c r="D24" s="78">
        <v>3621</v>
      </c>
      <c r="E24" s="79" t="s">
        <v>106</v>
      </c>
      <c r="F24" s="67">
        <f>'[6]صناعة القطنية'!F24+'[6]النسيجية الحلة'!F24+[6]واسط!F24+'[6]سجاد اليدوي'!F24+[6]الجلدية!F24</f>
        <v>-155221220</v>
      </c>
    </row>
    <row r="25" spans="1:6" ht="24.75">
      <c r="A25" s="78">
        <v>1400</v>
      </c>
      <c r="B25" s="79" t="s">
        <v>208</v>
      </c>
      <c r="C25" s="67">
        <f>'[6]صناعة القطنية'!C25+'[6]النسيجية الحلة'!C25+[6]واسط!C25+'[6]سجاد اليدوي'!C25+[6]الجلدية!C25</f>
        <v>82840625</v>
      </c>
      <c r="D25" s="78">
        <v>3622</v>
      </c>
      <c r="E25" s="79" t="s">
        <v>209</v>
      </c>
      <c r="F25" s="67">
        <f>'[6]صناعة القطنية'!F25+'[6]النسيجية الحلة'!F25+[6]واسط!F25+'[6]سجاد اليدوي'!F25+[6]الجلدية!F25</f>
        <v>0</v>
      </c>
    </row>
    <row r="26" spans="1:6" ht="24.75">
      <c r="A26" s="78">
        <v>1500</v>
      </c>
      <c r="B26" s="79" t="s">
        <v>210</v>
      </c>
      <c r="C26" s="67">
        <f>'[6]صناعة القطنية'!C26+'[6]النسيجية الحلة'!C26+[6]واسط!C26+'[6]سجاد اليدوي'!C26+[6]الجلدية!C26</f>
        <v>4042016</v>
      </c>
      <c r="D26" s="78">
        <v>3623</v>
      </c>
      <c r="E26" s="79" t="s">
        <v>211</v>
      </c>
      <c r="F26" s="67">
        <f>'[6]صناعة القطنية'!F26+'[6]النسيجية الحلة'!F26+[6]واسط!F26+'[6]سجاد اليدوي'!F26+[6]الجلدية!F26</f>
        <v>0</v>
      </c>
    </row>
    <row r="27" spans="1:6" ht="24.75">
      <c r="A27" s="78">
        <v>1600</v>
      </c>
      <c r="B27" s="79" t="s">
        <v>167</v>
      </c>
      <c r="C27" s="67">
        <f>'[6]صناعة القطنية'!C27+'[6]النسيجية الحلة'!C27+[6]واسط!C27+'[6]سجاد اليدوي'!C27+[6]الجلدية!C27</f>
        <v>159871375</v>
      </c>
      <c r="D27" s="78">
        <v>3630</v>
      </c>
      <c r="E27" s="79" t="s">
        <v>212</v>
      </c>
      <c r="F27" s="67">
        <f>'[6]صناعة القطنية'!F27+'[6]النسيجية الحلة'!F27+[6]واسط!F27+'[6]سجاد اليدوي'!F27+[6]الجلدية!F27</f>
        <v>153787047</v>
      </c>
    </row>
    <row r="28" spans="1:6" ht="24.75">
      <c r="A28" s="78">
        <v>1700</v>
      </c>
      <c r="B28" s="79" t="s">
        <v>213</v>
      </c>
      <c r="C28" s="67">
        <f>'[6]صناعة القطنية'!C28+'[6]النسيجية الحلة'!C28+[6]واسط!C28+'[6]سجاد اليدوي'!C28+[6]الجلدية!C28</f>
        <v>-636927968</v>
      </c>
      <c r="D28" s="78">
        <v>3640</v>
      </c>
      <c r="E28" s="79" t="s">
        <v>214</v>
      </c>
      <c r="F28" s="67">
        <f>'[6]صناعة القطنية'!F28+'[6]النسيجية الحلة'!F28+[6]واسط!F28+'[6]سجاد اليدوي'!F28+[6]الجلدية!F28</f>
        <v>147943</v>
      </c>
    </row>
    <row r="29" spans="1:6" ht="24.75">
      <c r="A29" s="78">
        <v>1800</v>
      </c>
      <c r="B29" s="79" t="s">
        <v>215</v>
      </c>
      <c r="C29" s="67">
        <f>'[6]صناعة القطنية'!C29+'[6]النسيجية الحلة'!C29+[6]واسط!C29+'[6]سجاد اليدوي'!C29+[6]الجلدية!C29</f>
        <v>2164378</v>
      </c>
      <c r="D29" s="78">
        <v>3650</v>
      </c>
      <c r="E29" s="79" t="s">
        <v>216</v>
      </c>
      <c r="F29" s="67">
        <f>'[6]صناعة القطنية'!F29+'[6]النسيجية الحلة'!F29+[6]واسط!F29+'[6]سجاد اليدوي'!F29+[6]الجلدية!F29</f>
        <v>-1500</v>
      </c>
    </row>
    <row r="30" spans="1:6" ht="24.75">
      <c r="A30" s="78">
        <v>1900</v>
      </c>
      <c r="B30" s="79" t="s">
        <v>217</v>
      </c>
      <c r="C30" s="67">
        <f>'[6]صناعة القطنية'!C30+'[6]النسيجية الحلة'!C30+[6]واسط!C30+'[6]سجاد اليدوي'!C30+[6]الجلدية!C30</f>
        <v>-545228361</v>
      </c>
      <c r="D30" s="78">
        <v>3700</v>
      </c>
      <c r="E30" s="79" t="s">
        <v>218</v>
      </c>
      <c r="F30" s="67">
        <f>'[6]صناعة القطنية'!F30+'[6]النسيجية الحلة'!F30+[6]واسط!F30+'[6]سجاد اليدوي'!F30+[6]الجلدية!F30</f>
        <v>153787047</v>
      </c>
    </row>
    <row r="31" spans="1:6" ht="24.75">
      <c r="A31" s="78">
        <v>2000</v>
      </c>
      <c r="B31" s="69" t="s">
        <v>219</v>
      </c>
      <c r="C31" s="67">
        <f>'[6]صناعة القطنية'!C31+'[6]النسيجية الحلة'!C31+[6]واسط!C31+'[6]سجاد اليدوي'!C31+[6]الجلدية!C31</f>
        <v>251570982</v>
      </c>
      <c r="D31" s="78">
        <v>3800</v>
      </c>
      <c r="E31" s="79" t="s">
        <v>220</v>
      </c>
      <c r="F31" s="67">
        <f>'[6]صناعة القطنية'!F31+'[6]النسيجية الحلة'!F31+[6]واسط!F31+'[6]سجاد اليدوي'!F31+[6]الجلدية!F31</f>
        <v>-158898386</v>
      </c>
    </row>
  </sheetData>
  <mergeCells count="3">
    <mergeCell ref="A1:F1"/>
    <mergeCell ref="A2:F2"/>
    <mergeCell ref="A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F33"/>
    </sheetView>
  </sheetViews>
  <sheetFormatPr defaultRowHeight="15"/>
  <sheetData>
    <row r="1" spans="1:6" ht="27.75">
      <c r="A1" s="41" t="s">
        <v>261</v>
      </c>
      <c r="B1" s="41"/>
      <c r="C1" s="41"/>
      <c r="D1" s="41"/>
      <c r="E1" s="41"/>
      <c r="F1" s="41"/>
    </row>
    <row r="2" spans="1:6" ht="27.75">
      <c r="A2" s="70" t="s">
        <v>262</v>
      </c>
      <c r="B2" s="70"/>
      <c r="C2" s="70"/>
      <c r="D2" s="70"/>
      <c r="E2" s="70"/>
      <c r="F2" s="70"/>
    </row>
    <row r="3" spans="1:6" ht="25.5" thickBot="1">
      <c r="A3" s="71"/>
      <c r="B3" s="71"/>
      <c r="C3" s="71"/>
      <c r="D3" s="71"/>
      <c r="E3" s="71"/>
      <c r="F3" s="60" t="s">
        <v>223</v>
      </c>
    </row>
    <row r="4" spans="1:6" ht="25.5" thickBot="1">
      <c r="A4" s="72" t="s">
        <v>58</v>
      </c>
      <c r="B4" s="73" t="s">
        <v>224</v>
      </c>
      <c r="C4" s="74" t="s">
        <v>177</v>
      </c>
      <c r="D4" s="72" t="s">
        <v>58</v>
      </c>
      <c r="E4" s="73" t="s">
        <v>225</v>
      </c>
      <c r="F4" s="74" t="s">
        <v>175</v>
      </c>
    </row>
    <row r="5" spans="1:6" ht="24.75">
      <c r="A5" s="76">
        <v>100</v>
      </c>
      <c r="B5" s="77" t="s">
        <v>104</v>
      </c>
      <c r="C5" s="67">
        <f>'[6]صناعة السكر'!C5+'[6]شركة الالبان '!C5+[6]البان!C5+'[6]التبغ والسكائر'!C5</f>
        <v>5487142.5</v>
      </c>
      <c r="D5" s="76">
        <v>2100</v>
      </c>
      <c r="E5" s="77" t="s">
        <v>184</v>
      </c>
      <c r="F5" s="67">
        <f>'[6]صناعة السكر'!F5+'[6]شركة الالبان '!F5+[6]البان!F5+'[6]التبغ والسكائر'!F5</f>
        <v>11815993.5</v>
      </c>
    </row>
    <row r="6" spans="1:6" ht="24.75">
      <c r="A6" s="78">
        <v>200</v>
      </c>
      <c r="B6" s="79" t="s">
        <v>106</v>
      </c>
      <c r="C6" s="67">
        <f>'[6]صناعة السكر'!C6+'[6]شركة الالبان '!C6+[6]البان!C6+'[6]التبغ والسكائر'!C6</f>
        <v>-293685418.5</v>
      </c>
      <c r="D6" s="78">
        <v>2200</v>
      </c>
      <c r="E6" s="79" t="s">
        <v>185</v>
      </c>
      <c r="F6" s="67">
        <f>'[6]صناعة السكر'!F6+'[6]شركة الالبان '!F6+[6]البان!F6+'[6]التبغ والسكائر'!F6</f>
        <v>4598467</v>
      </c>
    </row>
    <row r="7" spans="1:6" ht="24.75">
      <c r="A7" s="78">
        <v>300</v>
      </c>
      <c r="B7" s="79" t="s">
        <v>108</v>
      </c>
      <c r="C7" s="67">
        <f>'[6]صناعة السكر'!C7+'[6]شركة الالبان '!C7+[6]البان!C7+'[6]التبغ والسكائر'!C7</f>
        <v>441838.5</v>
      </c>
      <c r="D7" s="78">
        <v>2300</v>
      </c>
      <c r="E7" s="79" t="s">
        <v>107</v>
      </c>
      <c r="F7" s="67">
        <f>'[6]صناعة السكر'!F7+'[6]شركة الالبان '!F7+[6]البان!F7+'[6]التبغ والسكائر'!F7</f>
        <v>13549600.5</v>
      </c>
    </row>
    <row r="8" spans="1:6" ht="24.75">
      <c r="A8" s="78">
        <v>400</v>
      </c>
      <c r="B8" s="79" t="s">
        <v>110</v>
      </c>
      <c r="C8" s="67">
        <f>'[6]صناعة السكر'!C8+'[6]شركة الالبان '!C8+[6]البان!C8+'[6]التبغ والسكائر'!C8</f>
        <v>-287756437.5</v>
      </c>
      <c r="D8" s="78">
        <v>2310</v>
      </c>
      <c r="E8" s="79" t="s">
        <v>186</v>
      </c>
      <c r="F8" s="67">
        <f>'[6]صناعة السكر'!F8+'[6]شركة الالبان '!F8+[6]البان!F8+'[6]التبغ والسكائر'!F8</f>
        <v>1534401.5</v>
      </c>
    </row>
    <row r="9" spans="1:6" ht="24.75">
      <c r="A9" s="78">
        <v>500</v>
      </c>
      <c r="B9" s="79" t="s">
        <v>66</v>
      </c>
      <c r="C9" s="67">
        <f>'[6]صناعة السكر'!C9+'[6]شركة الالبان '!C9+[6]البان!C9+'[6]التبغ والسكائر'!C9</f>
        <v>0</v>
      </c>
      <c r="D9" s="78">
        <v>2320</v>
      </c>
      <c r="E9" s="79" t="s">
        <v>187</v>
      </c>
      <c r="F9" s="67">
        <f>'[6]صناعة السكر'!F9+'[6]شركة الالبان '!F9+[6]البان!F9+'[6]التبغ والسكائر'!F9</f>
        <v>12015199</v>
      </c>
    </row>
    <row r="10" spans="1:6" ht="24.75">
      <c r="A10" s="78">
        <v>600</v>
      </c>
      <c r="B10" s="79" t="s">
        <v>64</v>
      </c>
      <c r="C10" s="67">
        <f>'[6]صناعة السكر'!C10+'[6]شركة الالبان '!C10+[6]البان!C10+'[6]التبغ والسكائر'!C10</f>
        <v>87954900</v>
      </c>
      <c r="D10" s="78">
        <v>2400</v>
      </c>
      <c r="E10" s="79" t="s">
        <v>188</v>
      </c>
      <c r="F10" s="67">
        <f>'[6]صناعة السكر'!F10+'[6]شركة الالبان '!F10+[6]البان!F10+'[6]التبغ والسكائر'!F10</f>
        <v>9418094.5</v>
      </c>
    </row>
    <row r="11" spans="1:6" ht="24.75">
      <c r="A11" s="78">
        <v>700</v>
      </c>
      <c r="B11" s="79" t="s">
        <v>189</v>
      </c>
      <c r="C11" s="67">
        <f>'[6]صناعة السكر'!C11+'[6]شركة الالبان '!C11+[6]البان!C11+'[6]التبغ والسكائر'!C11</f>
        <v>-199801537.5</v>
      </c>
      <c r="D11" s="78">
        <v>2500</v>
      </c>
      <c r="E11" s="79" t="s">
        <v>190</v>
      </c>
      <c r="F11" s="67">
        <f>'[6]صناعة السكر'!F11+'[6]شركة الالبان '!F11+[6]البان!F11+'[6]التبغ والسكائر'!F11</f>
        <v>658</v>
      </c>
    </row>
    <row r="12" spans="1:6" ht="24.75">
      <c r="A12" s="78">
        <v>800</v>
      </c>
      <c r="B12" s="79" t="s">
        <v>191</v>
      </c>
      <c r="C12" s="67">
        <f>'[6]صناعة السكر'!C12+'[6]شركة الالبان '!C12+[6]البان!C12+'[6]التبغ والسكائر'!C12</f>
        <v>283964270</v>
      </c>
      <c r="D12" s="78">
        <v>2600</v>
      </c>
      <c r="E12" s="79" t="s">
        <v>68</v>
      </c>
      <c r="F12" s="67">
        <f>'[6]صناعة السكر'!F12+'[6]شركة الالبان '!F12+[6]البان!F12+'[6]التبغ والسكائر'!F12</f>
        <v>2577299</v>
      </c>
    </row>
    <row r="13" spans="1:6" ht="24.75">
      <c r="A13" s="78">
        <v>900</v>
      </c>
      <c r="B13" s="79" t="s">
        <v>192</v>
      </c>
      <c r="C13" s="67">
        <f>'[6]صناعة السكر'!C13+'[6]شركة الالبان '!C13+[6]البان!C13+'[6]التبغ والسكائر'!C13</f>
        <v>84162732.5</v>
      </c>
      <c r="D13" s="78">
        <v>2700</v>
      </c>
      <c r="E13" s="79" t="s">
        <v>118</v>
      </c>
      <c r="F13" s="67">
        <f>'[6]صناعة السكر'!F13+'[6]شركة الالبان '!F13+[6]البان!F13+'[6]التبغ والسكائر'!F13</f>
        <v>11996051.5</v>
      </c>
    </row>
    <row r="14" spans="1:6" ht="24.75">
      <c r="A14" s="78">
        <v>1000</v>
      </c>
      <c r="B14" s="79" t="s">
        <v>121</v>
      </c>
      <c r="C14" s="67">
        <f>'[6]صناعة السكر'!C14+'[6]شركة الالبان '!C14+[6]البان!C14+'[6]التبغ والسكائر'!C14</f>
        <v>16373215.5</v>
      </c>
      <c r="D14" s="78">
        <v>2800</v>
      </c>
      <c r="E14" s="79" t="s">
        <v>193</v>
      </c>
      <c r="F14" s="67">
        <f>'[6]صناعة السكر'!F14+'[6]شركة الالبان '!F14+[6]البان!F14+'[6]التبغ والسكائر'!F14</f>
        <v>13240297.5</v>
      </c>
    </row>
    <row r="15" spans="1:6" ht="24.75">
      <c r="A15" s="78">
        <v>1010</v>
      </c>
      <c r="B15" s="79" t="s">
        <v>194</v>
      </c>
      <c r="C15" s="67">
        <f>'[6]صناعة السكر'!C15+'[6]شركة الالبان '!C15+[6]البان!C15+'[6]التبغ والسكائر'!C15</f>
        <v>41245</v>
      </c>
      <c r="D15" s="78">
        <v>2900</v>
      </c>
      <c r="E15" s="79" t="s">
        <v>122</v>
      </c>
      <c r="F15" s="67">
        <f>'[6]صناعة السكر'!F15+'[6]شركة الالبان '!F15+[6]البان!F15+'[6]التبغ والسكائر'!F15</f>
        <v>-1244246</v>
      </c>
    </row>
    <row r="16" spans="1:6" ht="24.75">
      <c r="A16" s="78">
        <v>1100</v>
      </c>
      <c r="B16" s="79" t="s">
        <v>96</v>
      </c>
      <c r="C16" s="67">
        <f>'[6]صناعة السكر'!C16+'[6]شركة الالبان '!C16+[6]البان!C16+'[6]التبغ والسكائر'!C16</f>
        <v>7073438.5</v>
      </c>
      <c r="D16" s="78">
        <v>3000</v>
      </c>
      <c r="E16" s="79" t="s">
        <v>195</v>
      </c>
      <c r="F16" s="67">
        <f>'[6]صناعة السكر'!F16+'[6]شركة الالبان '!F16+[6]البان!F16+'[6]التبغ والسكائر'!F16</f>
        <v>0</v>
      </c>
    </row>
    <row r="17" spans="1:6" ht="24.75">
      <c r="A17" s="78">
        <v>1200</v>
      </c>
      <c r="B17" s="79" t="s">
        <v>196</v>
      </c>
      <c r="C17" s="67">
        <f>'[6]صناعة السكر'!C17+'[6]شركة الالبان '!C17+[6]البان!C17+'[6]التبغ والسكائر'!C17</f>
        <v>9341022</v>
      </c>
      <c r="D17" s="78">
        <v>3100</v>
      </c>
      <c r="E17" s="79" t="s">
        <v>71</v>
      </c>
      <c r="F17" s="67">
        <f>'[6]صناعة السكر'!F17+'[6]شركة الالبان '!F17+[6]البان!F17+'[6]التبغ والسكائر'!F17</f>
        <v>0</v>
      </c>
    </row>
    <row r="18" spans="1:6" ht="24.75">
      <c r="A18" s="78">
        <v>1300</v>
      </c>
      <c r="B18" s="79" t="s">
        <v>197</v>
      </c>
      <c r="C18" s="67">
        <f>'[6]صناعة السكر'!C18+'[6]شركة الالبان '!C18+[6]البان!C18+'[6]التبغ والسكائر'!C18</f>
        <v>15266237.5</v>
      </c>
      <c r="D18" s="78">
        <v>3200</v>
      </c>
      <c r="E18" s="79" t="s">
        <v>198</v>
      </c>
      <c r="F18" s="67">
        <f>'[6]صناعة السكر'!F18+'[6]شركة الالبان '!F18+[6]البان!F18+'[6]التبغ والسكائر'!F18</f>
        <v>-1244246</v>
      </c>
    </row>
    <row r="19" spans="1:6" ht="24.75">
      <c r="A19" s="78">
        <v>1310</v>
      </c>
      <c r="B19" s="79" t="s">
        <v>199</v>
      </c>
      <c r="C19" s="67">
        <f>'[6]صناعة السكر'!C19+'[6]شركة الالبان '!C19+[6]البان!C19+'[6]التبغ والسكائر'!C19</f>
        <v>13275923</v>
      </c>
      <c r="D19" s="78">
        <v>3300</v>
      </c>
      <c r="E19" s="79" t="s">
        <v>95</v>
      </c>
      <c r="F19" s="67">
        <f>'[6]صناعة السكر'!F19+'[6]شركة الالبان '!F19+[6]البان!F19+'[6]التبغ والسكائر'!F19</f>
        <v>952918</v>
      </c>
    </row>
    <row r="20" spans="1:6" ht="24.75">
      <c r="A20" s="78">
        <v>1320</v>
      </c>
      <c r="B20" s="79" t="s">
        <v>200</v>
      </c>
      <c r="C20" s="67">
        <f>'[6]صناعة السكر'!C20+'[6]شركة الالبان '!C20+[6]البان!C20+'[6]التبغ والسكائر'!C20</f>
        <v>400282.5</v>
      </c>
      <c r="D20" s="78">
        <v>3400</v>
      </c>
      <c r="E20" s="79" t="s">
        <v>201</v>
      </c>
      <c r="F20" s="67">
        <f>'[6]صناعة السكر'!F20+'[6]شركة الالبان '!F20+[6]البان!F20+'[6]التبغ والسكائر'!F20</f>
        <v>-2197164</v>
      </c>
    </row>
    <row r="21" spans="1:6" ht="24.75">
      <c r="A21" s="78">
        <v>1330</v>
      </c>
      <c r="B21" s="79" t="s">
        <v>202</v>
      </c>
      <c r="C21" s="67">
        <f>'[6]صناعة السكر'!C21+'[6]شركة الالبان '!C21+[6]البان!C21+'[6]التبغ والسكائر'!C21</f>
        <v>1055834</v>
      </c>
      <c r="D21" s="78">
        <v>3500</v>
      </c>
      <c r="E21" s="79" t="s">
        <v>76</v>
      </c>
      <c r="F21" s="67">
        <f>'[6]صناعة السكر'!F21+'[6]شركة الالبان '!F21+[6]البان!F21+'[6]التبغ والسكائر'!F21</f>
        <v>2488606.5</v>
      </c>
    </row>
    <row r="22" spans="1:6" ht="24.75">
      <c r="A22" s="78">
        <v>1340</v>
      </c>
      <c r="B22" s="79" t="s">
        <v>203</v>
      </c>
      <c r="C22" s="67">
        <f>'[6]صناعة السكر'!C22+'[6]شركة الالبان '!C22+[6]البان!C22+'[6]التبغ والسكائر'!C22</f>
        <v>5093</v>
      </c>
      <c r="D22" s="78">
        <v>3600</v>
      </c>
      <c r="E22" s="79" t="s">
        <v>204</v>
      </c>
      <c r="F22" s="114">
        <f>'[6]صناعة السكر'!F22+'[6]شركة الالبان '!F22+[6]البان!F22+'[6]التبغ والسكائر'!F22</f>
        <v>291442.5</v>
      </c>
    </row>
    <row r="23" spans="1:6" ht="24.75">
      <c r="A23" s="78">
        <v>1350</v>
      </c>
      <c r="B23" s="79" t="s">
        <v>205</v>
      </c>
      <c r="C23" s="67">
        <f>'[6]صناعة السكر'!C23+'[6]شركة الالبان '!C23+[6]البان!C23+'[6]التبغ والسكائر'!C23</f>
        <v>528639</v>
      </c>
      <c r="D23" s="78">
        <v>3620</v>
      </c>
      <c r="E23" s="79" t="s">
        <v>206</v>
      </c>
      <c r="F23" s="67">
        <f>'[6]صناعة السكر'!F23+'[6]شركة الالبان '!F23+[6]البان!F23+'[6]التبغ والسكائر'!F23</f>
        <v>-64751260</v>
      </c>
    </row>
    <row r="24" spans="1:6" ht="24.75">
      <c r="A24" s="78">
        <v>1360</v>
      </c>
      <c r="B24" s="79" t="s">
        <v>207</v>
      </c>
      <c r="C24" s="67">
        <f>'[6]صناعة السكر'!C24+'[6]شركة الالبان '!C24+[6]البان!C24+'[6]التبغ والسكائر'!C24</f>
        <v>466</v>
      </c>
      <c r="D24" s="78">
        <v>3621</v>
      </c>
      <c r="E24" s="79" t="s">
        <v>106</v>
      </c>
      <c r="F24" s="67">
        <f>'[6]صناعة السكر'!F24+'[6]شركة الالبان '!F24+[6]البان!F24+'[6]التبغ والسكائر'!F24</f>
        <v>-64751260</v>
      </c>
    </row>
    <row r="25" spans="1:6" ht="24.75">
      <c r="A25" s="78">
        <v>1400</v>
      </c>
      <c r="B25" s="79" t="s">
        <v>208</v>
      </c>
      <c r="C25" s="67">
        <f>'[6]صناعة السكر'!C25+'[6]شركة الالبان '!C25+[6]البان!C25+'[6]التبغ والسكائر'!C25</f>
        <v>40671351</v>
      </c>
      <c r="D25" s="78">
        <v>3622</v>
      </c>
      <c r="E25" s="79" t="s">
        <v>209</v>
      </c>
      <c r="F25" s="67">
        <f>'[6]صناعة السكر'!F25+'[6]شركة الالبان '!F25+[6]البان!F25+'[6]التبغ والسكائر'!F25</f>
        <v>0</v>
      </c>
    </row>
    <row r="26" spans="1:6" ht="24.75">
      <c r="A26" s="78">
        <v>1500</v>
      </c>
      <c r="B26" s="79" t="s">
        <v>210</v>
      </c>
      <c r="C26" s="67">
        <f>'[6]صناعة السكر'!C26+'[6]شركة الالبان '!C26+[6]البان!C26+'[6]التبغ والسكائر'!C26</f>
        <v>15928122</v>
      </c>
      <c r="D26" s="78">
        <v>3623</v>
      </c>
      <c r="E26" s="79" t="s">
        <v>211</v>
      </c>
      <c r="F26" s="67">
        <f>'[6]صناعة السكر'!F26+'[6]شركة الالبان '!F26+[6]البان!F26+'[6]التبغ والسكائر'!F26</f>
        <v>0</v>
      </c>
    </row>
    <row r="27" spans="1:6" ht="24.75">
      <c r="A27" s="78">
        <v>1600</v>
      </c>
      <c r="B27" s="79" t="s">
        <v>167</v>
      </c>
      <c r="C27" s="67">
        <f>'[6]صناعة السكر'!C27+'[6]شركة الالبان '!C27+[6]البان!C27+'[6]التبغ والسكائر'!C27</f>
        <v>71865710.5</v>
      </c>
      <c r="D27" s="78">
        <v>3630</v>
      </c>
      <c r="E27" s="79" t="s">
        <v>212</v>
      </c>
      <c r="F27" s="67">
        <f>'[6]صناعة السكر'!F27+'[6]شركة الالبان '!F27+[6]البان!F27+'[6]التبغ والسكائر'!F27</f>
        <v>66162256</v>
      </c>
    </row>
    <row r="28" spans="1:6" ht="24.75">
      <c r="A28" s="78">
        <v>1700</v>
      </c>
      <c r="B28" s="79" t="s">
        <v>213</v>
      </c>
      <c r="C28" s="67">
        <f>'[6]صناعة السكر'!C28+'[6]شركة الالبان '!C28+[6]البان!C28+'[6]التبغ والسكائر'!C28</f>
        <v>-212098559.5</v>
      </c>
      <c r="D28" s="78">
        <v>3640</v>
      </c>
      <c r="E28" s="79" t="s">
        <v>214</v>
      </c>
      <c r="F28" s="67">
        <f>'[6]صناعة السكر'!F28+'[6]شركة الالبان '!F28+[6]البان!F28+'[6]التبغ والسكائر'!F28</f>
        <v>-501118</v>
      </c>
    </row>
    <row r="29" spans="1:6" ht="24.75">
      <c r="A29" s="78">
        <v>1800</v>
      </c>
      <c r="B29" s="79" t="s">
        <v>215</v>
      </c>
      <c r="C29" s="67">
        <f>'[6]صناعة السكر'!C29+'[6]شركة الالبان '!C29+[6]البان!C29+'[6]التبغ والسكائر'!C29</f>
        <v>2956000</v>
      </c>
      <c r="D29" s="78">
        <v>3650</v>
      </c>
      <c r="E29" s="79" t="s">
        <v>216</v>
      </c>
      <c r="F29" s="67">
        <f>'[6]صناعة السكر'!F29+'[6]شركة الالبان '!F29+[6]البان!F29+'[6]التبغ والسكائر'!F29</f>
        <v>-618435</v>
      </c>
    </row>
    <row r="30" spans="1:6" ht="24.75">
      <c r="A30" s="78">
        <v>1900</v>
      </c>
      <c r="B30" s="79" t="s">
        <v>217</v>
      </c>
      <c r="C30" s="67">
        <f>'[6]صناعة السكر'!C30+'[6]شركة الالبان '!C30+[6]البان!C30+'[6]التبغ والسكائر'!C30</f>
        <v>-199801537.5</v>
      </c>
      <c r="D30" s="78">
        <v>3700</v>
      </c>
      <c r="E30" s="79" t="s">
        <v>218</v>
      </c>
      <c r="F30" s="67">
        <f>'[6]صناعة السكر'!F30+'[6]شركة الالبان '!F30+[6]البان!F30+'[6]التبغ والسكائر'!F30</f>
        <v>66162256</v>
      </c>
    </row>
    <row r="31" spans="1:6" ht="24.75">
      <c r="A31" s="78">
        <v>2000</v>
      </c>
      <c r="B31" s="79" t="s">
        <v>219</v>
      </c>
      <c r="C31" s="67">
        <f>'[6]صناعة السكر'!C31+'[6]شركة الالبان '!C31+[6]البان!C31+'[6]التبغ والسكائر'!C31</f>
        <v>84162732.5</v>
      </c>
      <c r="D31" s="78">
        <v>3800</v>
      </c>
      <c r="E31" s="79" t="s">
        <v>220</v>
      </c>
      <c r="F31" s="67">
        <f>'[6]صناعة السكر'!F31+'[6]شركة الالبان '!F31+[6]البان!F31+'[6]التبغ والسكائر'!F31</f>
        <v>-68359420</v>
      </c>
    </row>
    <row r="32" spans="1:6" ht="24.75">
      <c r="A32" s="80"/>
      <c r="B32" s="81"/>
      <c r="C32" s="80"/>
      <c r="D32" s="80"/>
      <c r="E32" s="82"/>
      <c r="F32" s="115"/>
    </row>
    <row r="33" spans="1:6" ht="24.75">
      <c r="A33" s="84"/>
      <c r="B33" s="84"/>
      <c r="C33" s="85">
        <f>C13-C31</f>
        <v>0</v>
      </c>
      <c r="D33" s="84"/>
      <c r="E33" s="102"/>
      <c r="F33" s="116"/>
    </row>
  </sheetData>
  <mergeCells count="3">
    <mergeCell ref="A1:F1"/>
    <mergeCell ref="A2:F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workbookViewId="0">
      <selection activeCell="I5" sqref="I5"/>
    </sheetView>
  </sheetViews>
  <sheetFormatPr defaultRowHeight="17.25" customHeight="1"/>
  <cols>
    <col min="1" max="1" width="8.42578125" customWidth="1"/>
    <col min="2" max="2" width="41.28515625" bestFit="1" customWidth="1"/>
    <col min="3" max="3" width="13.7109375" bestFit="1" customWidth="1"/>
    <col min="4" max="4" width="7.28515625" bestFit="1" customWidth="1"/>
    <col min="5" max="5" width="44.7109375" bestFit="1" customWidth="1"/>
    <col min="6" max="6" width="13.7109375" bestFit="1" customWidth="1"/>
  </cols>
  <sheetData>
    <row r="1" spans="1:6" ht="17.25" customHeight="1">
      <c r="A1" s="26" t="s">
        <v>91</v>
      </c>
      <c r="B1" s="26"/>
      <c r="C1" s="26"/>
      <c r="D1" s="26"/>
      <c r="E1" s="26"/>
      <c r="F1" s="26"/>
    </row>
    <row r="2" spans="1:6" ht="17.25" customHeight="1">
      <c r="A2" s="14" t="s">
        <v>0</v>
      </c>
      <c r="B2" s="15"/>
      <c r="C2" s="16"/>
      <c r="D2" s="16"/>
      <c r="E2" s="17"/>
      <c r="F2" s="18" t="s">
        <v>1</v>
      </c>
    </row>
    <row r="3" spans="1:6" ht="17.25" customHeight="1">
      <c r="A3" s="19" t="s">
        <v>58</v>
      </c>
      <c r="B3" s="20" t="s">
        <v>59</v>
      </c>
      <c r="C3" s="21" t="s">
        <v>4</v>
      </c>
      <c r="D3" s="19" t="s">
        <v>58</v>
      </c>
      <c r="E3" s="20" t="s">
        <v>60</v>
      </c>
      <c r="F3" s="21" t="s">
        <v>4</v>
      </c>
    </row>
    <row r="4" spans="1:6" ht="17.25" customHeight="1">
      <c r="A4" s="22">
        <v>100</v>
      </c>
      <c r="B4" s="12" t="s">
        <v>5</v>
      </c>
      <c r="C4" s="23">
        <f>[1]متحد!C5+[1]تجاري!C5+[1]اسلامي!C5+[1]بغداد!C5+[1]استثمار!C5+[1]أهلي!C5+[1]اوسط!C5+[1]سلام!C5+[1]ائتمان!C5+[1]بابل!C5+[1]إيلاف!C5+[1]سومر!C5+[1]خليج!C5+[1]شمال!C5+[1]كوردستان!C5+[1]موصل!C5+[1]أتحاد!C5+[1]اشور!C5+[1]منصور!C5+[1]بلاد!C5+[1]تعاون!C5+'[1]عبر العراق'!C5+[1]دجلة!C5+[1]وطني!C5+[1]الهدى!C5+[1]جيهان!C5+[1]تنمية!C5+[1]بيروت!C5+'[1]أيتش بنك'!C5+'[1]البركة التركي'!C5+[1]وقفلر!C5+'[1]زراعي تركي'!C5+[1]أربيل!C5+[1]أميرالد!C5+'[1]أنتر كونتنتال'!C5+'[1]البحر المتوسط'!C5</f>
        <v>5788911000</v>
      </c>
      <c r="D4" s="22">
        <v>2700</v>
      </c>
      <c r="E4" s="12" t="s">
        <v>6</v>
      </c>
      <c r="F4" s="23">
        <f>[1]متحد!F5+[1]تجاري!F5+[1]اسلامي!F5+[1]بغداد!F5+[1]استثمار!F5+[1]أهلي!F5+[1]اوسط!F5+[1]سلام!F5+[1]ائتمان!F5+[1]بابل!F5+[1]إيلاف!F5+[1]سومر!F5+[1]خليج!F5+[1]شمال!F5+[1]كوردستان!F5+[1]موصل!F5+[1]أتحاد!F5+[1]اشور!F5+[1]منصور!F5+[1]بلاد!F5+[1]تعاون!F5+'[1]عبر العراق'!F5+[1]دجلة!F5+[1]وطني!F5+[1]الهدى!F5+[1]جيهان!F5+[1]تنمية!F5+[1]بيروت!F5+'[1]أيتش بنك'!F5+'[1]البركة التركي'!F5+[1]وقفلر!F5+'[1]زراعي تركي'!F5+[1]أربيل!F5+[1]أميرالد!F5+'[1]أنتر كونتنتال'!F5+'[1]البحر المتوسط'!F5</f>
        <v>1152843012</v>
      </c>
    </row>
    <row r="5" spans="1:6" ht="17.25" customHeight="1">
      <c r="A5" s="22">
        <v>200</v>
      </c>
      <c r="B5" s="12" t="s">
        <v>61</v>
      </c>
      <c r="C5" s="23">
        <f>[1]متحد!C6+[1]تجاري!C6+[1]اسلامي!C6+[1]بغداد!C6+[1]استثمار!C6+[1]أهلي!C6+[1]اوسط!C6+[1]سلام!C6+[1]ائتمان!C6+[1]بابل!C6+[1]إيلاف!C6+[1]سومر!C6+[1]خليج!C6+[1]شمال!C6+[1]كوردستان!C6+[1]موصل!C6+[1]أتحاد!C6+[1]اشور!C6+[1]منصور!C6+[1]بلاد!C6+[1]تعاون!C6+'[1]عبر العراق'!C6+[1]دجلة!C6+[1]وطني!C6+[1]الهدى!C6+[1]جيهان!C6+[1]تنمية!C6+[1]بيروت!C6+'[1]أيتش بنك'!C6+'[1]البركة التركي'!C6+[1]وقفلر!C6+'[1]زراعي تركي'!C6+[1]أربيل!C6+[1]أميرالد!C6+'[1]أنتر كونتنتال'!C6+'[1]البحر المتوسط'!C6</f>
        <v>1009901375</v>
      </c>
      <c r="D5" s="22">
        <v>2800</v>
      </c>
      <c r="E5" s="12" t="s">
        <v>8</v>
      </c>
      <c r="F5" s="23">
        <f>[1]متحد!F6+[1]تجاري!F6+[1]اسلامي!F6+[1]بغداد!F6+[1]استثمار!F6+[1]أهلي!F6+[1]اوسط!F6+[1]سلام!F6+[1]ائتمان!F6+[1]بابل!F6+[1]إيلاف!F6+[1]سومر!F6+[1]خليج!F6+[1]شمال!F6+[1]كوردستان!F6+[1]موصل!F6+[1]أتحاد!F6+[1]اشور!F6+[1]منصور!F6+[1]بلاد!F6+[1]تعاون!F6+'[1]عبر العراق'!F6+[1]دجلة!F6+[1]وطني!F6+[1]الهدى!F6+[1]جيهان!F6+[1]تنمية!F6+[1]بيروت!F6+'[1]أيتش بنك'!F6+'[1]البركة التركي'!F6+[1]وقفلر!F6+'[1]زراعي تركي'!F6+[1]أربيل!F6+[1]أميرالد!F6+'[1]أنتر كونتنتال'!F6+'[1]البحر المتوسط'!F6</f>
        <v>17686759096</v>
      </c>
    </row>
    <row r="6" spans="1:6" ht="17.25" customHeight="1">
      <c r="A6" s="22">
        <v>300</v>
      </c>
      <c r="B6" s="12" t="s">
        <v>62</v>
      </c>
      <c r="C6" s="23">
        <f>[1]متحد!C7+[1]تجاري!C7+[1]اسلامي!C7+[1]بغداد!C7+[1]استثمار!C7+[1]أهلي!C7+[1]اوسط!C7+[1]سلام!C7+[1]ائتمان!C7+[1]بابل!C7+[1]إيلاف!C7+[1]سومر!C7+[1]خليج!C7+[1]شمال!C7+[1]كوردستان!C7+[1]موصل!C7+[1]أتحاد!C7+[1]اشور!C7+[1]منصور!C7+[1]بلاد!C7+[1]تعاون!C7+'[1]عبر العراق'!C7+[1]دجلة!C7+[1]وطني!C7+[1]الهدى!C7+[1]جيهان!C7+[1]تنمية!C7+[1]بيروت!C7+'[1]أيتش بنك'!C7+'[1]البركة التركي'!C7+[1]وقفلر!C7+'[1]زراعي تركي'!C7+[1]أربيل!C7+[1]أميرالد!C7+'[1]أنتر كونتنتال'!C7+'[1]البحر المتوسط'!C7</f>
        <v>6798812375</v>
      </c>
      <c r="D6" s="22">
        <v>2900</v>
      </c>
      <c r="E6" s="12" t="s">
        <v>63</v>
      </c>
      <c r="F6" s="23">
        <f>[1]متحد!F7+[1]تجاري!F7+[1]اسلامي!F7+[1]بغداد!F7+[1]استثمار!F7+[1]أهلي!F7+[1]اوسط!F7+[1]سلام!F7+[1]ائتمان!F7+[1]بابل!F7+[1]إيلاف!F7+[1]سومر!F7+[1]خليج!F7+[1]شمال!F7+[1]كوردستان!F7+[1]موصل!F7+[1]أتحاد!F7+[1]اشور!F7+[1]منصور!F7+[1]بلاد!F7+[1]تعاون!F7+'[1]عبر العراق'!F7+[1]دجلة!F7+[1]وطني!F7+[1]الهدى!F7+[1]جيهان!F7+[1]تنمية!F7+[1]بيروت!F7+'[1]أيتش بنك'!F7+'[1]البركة التركي'!F7+[1]وقفلر!F7+'[1]زراعي تركي'!F7+[1]أربيل!F7+[1]أميرالد!F7+'[1]أنتر كونتنتال'!F7+'[1]البحر المتوسط'!F7</f>
        <v>18722969420</v>
      </c>
    </row>
    <row r="7" spans="1:6" ht="17.25" customHeight="1">
      <c r="A7" s="22">
        <v>400</v>
      </c>
      <c r="B7" s="12" t="s">
        <v>64</v>
      </c>
      <c r="C7" s="23">
        <f>[1]متحد!C8+[1]تجاري!C8+[1]اسلامي!C8+[1]بغداد!C8+[1]استثمار!C8+[1]أهلي!C8+[1]اوسط!C8+[1]سلام!C8+[1]ائتمان!C8+[1]بابل!C8+[1]إيلاف!C8+[1]سومر!C8+[1]خليج!C8+[1]شمال!C8+[1]كوردستان!C8+[1]موصل!C8+[1]أتحاد!C8+[1]اشور!C8+[1]منصور!C8+[1]بلاد!C8+[1]تعاون!C8+'[1]عبر العراق'!C8+[1]دجلة!C8+[1]وطني!C8+[1]الهدى!C8+[1]جيهان!C8+[1]تنمية!C8+[1]بيروت!C8+'[1]أيتش بنك'!C8+'[1]البركة التركي'!C8+[1]وقفلر!C8+'[1]زراعي تركي'!C8+[1]أربيل!C8+[1]أميرالد!C8+'[1]أنتر كونتنتال'!C8+'[1]البحر المتوسط'!C8</f>
        <v>1327707</v>
      </c>
      <c r="D7" s="22">
        <v>3000</v>
      </c>
      <c r="E7" s="12" t="s">
        <v>65</v>
      </c>
      <c r="F7" s="23">
        <f>[1]متحد!F8+[1]تجاري!F8+[1]اسلامي!F8+[1]بغداد!F8+[1]استثمار!F8+[1]أهلي!F8+[1]اوسط!F8+[1]سلام!F8+[1]ائتمان!F8+[1]بابل!F8+[1]إيلاف!F8+[1]سومر!F8+[1]خليج!F8+[1]شمال!F8+[1]كوردستان!F8+[1]موصل!F8+[1]أتحاد!F8+[1]اشور!F8+[1]منصور!F8+[1]بلاد!F8+[1]تعاون!F8+'[1]عبر العراق'!F8+[1]دجلة!F8+[1]وطني!F8+[1]الهدى!F8+[1]جيهان!F8+[1]تنمية!F8+[1]بيروت!F8+'[1]أيتش بنك'!F8+'[1]البركة التركي'!F8+[1]وقفلر!F8+'[1]زراعي تركي'!F8+[1]أربيل!F8+[1]أميرالد!F8+'[1]أنتر كونتنتال'!F8+'[1]البحر المتوسط'!F8</f>
        <v>332379026</v>
      </c>
    </row>
    <row r="8" spans="1:6" ht="17.25" customHeight="1">
      <c r="A8" s="22">
        <v>500</v>
      </c>
      <c r="B8" s="12" t="s">
        <v>66</v>
      </c>
      <c r="C8" s="23">
        <f>[1]متحد!C9+[1]تجاري!C9+[1]اسلامي!C9+[1]بغداد!C9+[1]استثمار!C9+[1]أهلي!C9+[1]اوسط!C9+[1]سلام!C9+[1]ائتمان!C9+[1]بابل!C9+[1]إيلاف!C9+[1]سومر!C9+[1]خليج!C9+[1]شمال!C9+[1]كوردستان!C9+[1]موصل!C9+[1]أتحاد!C9+[1]اشور!C9+[1]منصور!C9+[1]بلاد!C9+[1]تعاون!C9+'[1]عبر العراق'!C9+[1]دجلة!C9+[1]وطني!C9+[1]الهدى!C9+[1]جيهان!C9+[1]تنمية!C9+[1]بيروت!C9+'[1]أيتش بنك'!C9+'[1]البركة التركي'!C9+[1]وقفلر!C9+'[1]زراعي تركي'!C9+[1]أربيل!C9+[1]أميرالد!C9+'[1]أنتر كونتنتال'!C9+'[1]البحر المتوسط'!C9</f>
        <v>109039129</v>
      </c>
      <c r="D8" s="22">
        <v>3100</v>
      </c>
      <c r="E8" s="12" t="s">
        <v>14</v>
      </c>
      <c r="F8" s="23">
        <f>[1]متحد!F9+[1]تجاري!F9+[1]اسلامي!F9+[1]بغداد!F9+[1]استثمار!F9+[1]أهلي!F9+[1]اوسط!F9+[1]سلام!F9+[1]ائتمان!F9+[1]بابل!F9+[1]إيلاف!F9+[1]سومر!F9+[1]خليج!F9+[1]شمال!F9+[1]كوردستان!F9+[1]موصل!F9+[1]أتحاد!F9+[1]اشور!F9+[1]منصور!F9+[1]بلاد!F9+[1]تعاون!F9+'[1]عبر العراق'!F9+[1]دجلة!F9+[1]وطني!F9+[1]الهدى!F9+[1]جيهان!F9+[1]تنمية!F9+[1]بيروت!F9+'[1]أيتش بنك'!F9+'[1]البركة التركي'!F9+[1]وقفلر!F9+'[1]زراعي تركي'!F9+[1]أربيل!F9+[1]أميرالد!F9+'[1]أنتر كونتنتال'!F9+'[1]البحر المتوسط'!F9</f>
        <v>548891547</v>
      </c>
    </row>
    <row r="9" spans="1:6" ht="17.25" customHeight="1">
      <c r="A9" s="22">
        <v>600</v>
      </c>
      <c r="B9" s="12" t="s">
        <v>67</v>
      </c>
      <c r="C9" s="23">
        <f>[1]متحد!C10+[1]تجاري!C10+[1]اسلامي!C10+[1]بغداد!C10+[1]استثمار!C10+[1]أهلي!C10+[1]اوسط!C10+[1]سلام!C10+[1]ائتمان!C10+[1]بابل!C10+[1]إيلاف!C10+[1]سومر!C10+[1]خليج!C10+[1]شمال!C10+[1]كوردستان!C10+[1]موصل!C10+[1]أتحاد!C10+[1]اشور!C10+[1]منصور!C10+[1]بلاد!C10+[1]تعاون!C10+'[1]عبر العراق'!C10+[1]دجلة!C10+[1]وطني!C10+[1]الهدى!C10+[1]جيهان!C10+[1]تنمية!C10+[1]بيروت!C10+'[1]أيتش بنك'!C10+'[1]البركة التركي'!C10+[1]وقفلر!C10+'[1]زراعي تركي'!C10+[1]أربيل!C10+[1]أميرالد!C10+'[1]أنتر كونتنتال'!C10+'[1]البحر المتوسط'!C10</f>
        <v>1173423080</v>
      </c>
      <c r="D9" s="22">
        <v>3200</v>
      </c>
      <c r="E9" s="12" t="s">
        <v>68</v>
      </c>
      <c r="F9" s="23">
        <f>[1]متحد!F10+[1]تجاري!F10+[1]اسلامي!F10+[1]بغداد!F10+[1]استثمار!F10+[1]أهلي!F10+[1]اوسط!F10+[1]سلام!F10+[1]ائتمان!F10+[1]بابل!F10+[1]إيلاف!F10+[1]سومر!F10+[1]خليج!F10+[1]شمال!F10+[1]كوردستان!F10+[1]موصل!F10+[1]أتحاد!F10+[1]اشور!F10+[1]منصور!F10+[1]بلاد!F10+[1]تعاون!F10+'[1]عبر العراق'!F10+[1]دجلة!F10+[1]وطني!F10+[1]الهدى!F10+[1]جيهان!F10+[1]تنمية!F10+[1]بيروت!F10+'[1]أيتش بنك'!F10+'[1]البركة التركي'!F10+[1]وقفلر!F10+'[1]زراعي تركي'!F10+[1]أربيل!F10+[1]أميرالد!F10+'[1]أنتر كونتنتال'!F10+'[1]البحر المتوسط'!F10</f>
        <v>502853191</v>
      </c>
    </row>
    <row r="10" spans="1:6" ht="17.25" customHeight="1">
      <c r="A10" s="22">
        <v>700</v>
      </c>
      <c r="B10" s="12" t="s">
        <v>17</v>
      </c>
      <c r="C10" s="23">
        <f>[1]متحد!C11+[1]تجاري!C11+[1]اسلامي!C11+[1]بغداد!C11+[1]استثمار!C11+[1]أهلي!C11+[1]اوسط!C11+[1]سلام!C11+[1]ائتمان!C11+[1]بابل!C11+[1]إيلاف!C11+[1]سومر!C11+[1]خليج!C11+[1]شمال!C11+[1]كوردستان!C11+[1]موصل!C11+[1]أتحاد!C11+[1]اشور!C11+[1]منصور!C11+[1]بلاد!C11+[1]تعاون!C11+'[1]عبر العراق'!C11+[1]دجلة!C11+[1]وطني!C11+[1]الهدى!C11+[1]جيهان!C11+[1]تنمية!C11+[1]بيروت!C11+'[1]أيتش بنك'!C11+'[1]البركة التركي'!C11+[1]وقفلر!C11+'[1]زراعي تركي'!C11+[1]أربيل!C11+[1]أميرالد!C11+'[1]أنتر كونتنتال'!C11+'[1]البحر المتوسط'!C11</f>
        <v>1729929098</v>
      </c>
      <c r="D10" s="22">
        <v>3300</v>
      </c>
      <c r="E10" s="12" t="s">
        <v>18</v>
      </c>
      <c r="F10" s="23">
        <f>[1]متحد!F11+[1]تجاري!F11+[1]اسلامي!F11+[1]بغداد!F11+[1]استثمار!F11+[1]أهلي!F11+[1]اوسط!F11+[1]سلام!F11+[1]ائتمان!F11+[1]بابل!F11+[1]إيلاف!F11+[1]سومر!F11+[1]خليج!F11+[1]شمال!F11+[1]كوردستان!F11+[1]موصل!F11+[1]أتحاد!F11+[1]اشور!F11+[1]منصور!F11+[1]بلاد!F11+[1]تعاون!F11+'[1]عبر العراق'!F11+[1]دجلة!F11+[1]وطني!F11+[1]الهدى!F11+[1]جيهان!F11+[1]تنمية!F11+[1]بيروت!F11+'[1]أيتش بنك'!F11+'[1]البركة التركي'!F11+[1]وقفلر!F11+'[1]زراعي تركي'!F11+[1]أربيل!F11+[1]أميرالد!F11+'[1]أنتر كونتنتال'!F11+'[1]البحر المتوسط'!F11</f>
        <v>1384123764</v>
      </c>
    </row>
    <row r="11" spans="1:6" ht="17.25" customHeight="1">
      <c r="A11" s="22">
        <v>800</v>
      </c>
      <c r="B11" s="12" t="s">
        <v>19</v>
      </c>
      <c r="C11" s="23">
        <f>[1]متحد!C12+[1]تجاري!C12+[1]اسلامي!C12+[1]بغداد!C12+[1]استثمار!C12+[1]أهلي!C12+[1]اوسط!C12+[1]سلام!C12+[1]ائتمان!C12+[1]بابل!C12+[1]إيلاف!C12+[1]سومر!C12+[1]خليج!C12+[1]شمال!C12+[1]كوردستان!C12+[1]موصل!C12+[1]أتحاد!C12+[1]اشور!C12+[1]منصور!C12+[1]بلاد!C12+[1]تعاون!C12+'[1]عبر العراق'!C12+[1]دجلة!C12+[1]وطني!C12+[1]الهدى!C12+[1]جيهان!C12+[1]تنمية!C12+[1]بيروت!C12+'[1]أيتش بنك'!C12+'[1]البركة التركي'!C12+[1]وقفلر!C12+'[1]زراعي تركي'!C12+[1]أربيل!C12+[1]أميرالد!C12+'[1]أنتر كونتنتال'!C12+'[1]البحر المتوسط'!C12</f>
        <v>4793737508</v>
      </c>
      <c r="D11" s="22">
        <v>3400</v>
      </c>
      <c r="E11" s="12" t="s">
        <v>69</v>
      </c>
      <c r="F11" s="23">
        <f>[1]متحد!F12+[1]تجاري!F12+[1]اسلامي!F12+[1]بغداد!F12+[1]استثمار!F12+[1]أهلي!F12+[1]اوسط!F12+[1]سلام!F12+[1]ائتمان!F12+[1]بابل!F12+[1]إيلاف!F12+[1]سومر!F12+[1]خليج!F12+[1]شمال!F12+[1]كوردستان!F12+[1]موصل!F12+[1]أتحاد!F12+[1]اشور!F12+[1]منصور!F12+[1]بلاد!F12+[1]تعاون!F12+'[1]عبر العراق'!F12+[1]دجلة!F12+[1]وطني!F12+[1]الهدى!F12+[1]جيهان!F12+[1]تنمية!F12+[1]بيروت!F12+'[1]أيتش بنك'!F12+'[1]البركة التركي'!F12+[1]وقفلر!F12+'[1]زراعي تركي'!F12+[1]أربيل!F12+[1]أميرالد!F12+'[1]أنتر كونتنتال'!F12+'[1]البحر المتوسط'!F12</f>
        <v>290739877</v>
      </c>
    </row>
    <row r="12" spans="1:6" ht="17.25" customHeight="1">
      <c r="A12" s="22">
        <v>900</v>
      </c>
      <c r="B12" s="12" t="s">
        <v>70</v>
      </c>
      <c r="C12" s="23">
        <f>[1]متحد!C13+[1]تجاري!C13+[1]اسلامي!C13+[1]بغداد!C13+[1]استثمار!C13+[1]أهلي!C13+[1]اوسط!C13+[1]سلام!C13+[1]ائتمان!C13+[1]بابل!C13+[1]إيلاف!C13+[1]سومر!C13+[1]خليج!C13+[1]شمال!C13+[1]كوردستان!C13+[1]موصل!C13+[1]أتحاد!C13+[1]اشور!C13+[1]منصور!C13+[1]بلاد!C13+[1]تعاون!C13+'[1]عبر العراق'!C13+[1]دجلة!C13+[1]وطني!C13+[1]الهدى!C13+[1]جيهان!C13+[1]تنمية!C13+[1]بيروت!C13+'[1]أيتش بنك'!C13+'[1]البركة التركي'!C13+[1]وقفلر!C13+'[1]زراعي تركي'!C13+[1]أربيل!C13+[1]أميرالد!C13+'[1]أنتر كونتنتال'!C13+'[1]البحر المتوسط'!C13</f>
        <v>3080490199</v>
      </c>
      <c r="D12" s="22">
        <v>3500</v>
      </c>
      <c r="E12" s="12" t="s">
        <v>22</v>
      </c>
      <c r="F12" s="23">
        <f>[1]متحد!F13+[1]تجاري!F13+[1]اسلامي!F13+[1]بغداد!F13+[1]استثمار!F13+[1]أهلي!F13+[1]اوسط!F13+[1]سلام!F13+[1]ائتمان!F13+[1]بابل!F13+[1]إيلاف!F13+[1]سومر!F13+[1]خليج!F13+[1]شمال!F13+[1]كوردستان!F13+[1]موصل!F13+[1]أتحاد!F13+[1]اشور!F13+[1]منصور!F13+[1]بلاد!F13+[1]تعاون!F13+'[1]عبر العراق'!F13+[1]دجلة!F13+[1]وطني!F13+[1]الهدى!F13+[1]جيهان!F13+[1]تنمية!F13+[1]بيروت!F13+'[1]أيتش بنك'!F13+'[1]البركة التركي'!F13+[1]وقفلر!F13+'[1]زراعي تركي'!F13+[1]أربيل!F13+[1]أميرالد!F13+'[1]أنتر كونتنتال'!F13+'[1]البحر المتوسط'!F13</f>
        <v>1093383887</v>
      </c>
    </row>
    <row r="13" spans="1:6" ht="17.25" customHeight="1">
      <c r="A13" s="22">
        <v>1000</v>
      </c>
      <c r="B13" s="12" t="s">
        <v>23</v>
      </c>
      <c r="C13" s="23">
        <f>[1]متحد!C14+[1]تجاري!C14+[1]اسلامي!C14+[1]بغداد!C14+[1]استثمار!C14+[1]أهلي!C14+[1]اوسط!C14+[1]سلام!C14+[1]ائتمان!C14+[1]بابل!C14+[1]إيلاف!C14+[1]سومر!C14+[1]خليج!C14+[1]شمال!C14+[1]كوردستان!C14+[1]موصل!C14+[1]أتحاد!C14+[1]اشور!C14+[1]منصور!C14+[1]بلاد!C14+[1]تعاون!C14+'[1]عبر العراق'!C14+[1]دجلة!C14+[1]وطني!C14+[1]الهدى!C14+[1]جيهان!C14+[1]تنمية!C14+[1]بيروت!C14+'[1]أيتش بنك'!C14+'[1]البركة التركي'!C14+[1]وقفلر!C14+'[1]زراعي تركي'!C14+[1]أربيل!C14+[1]أميرالد!C14+'[1]أنتر كونتنتال'!C14+'[1]البحر المتوسط'!C14</f>
        <v>0</v>
      </c>
      <c r="D13" s="22">
        <v>3600</v>
      </c>
      <c r="E13" s="12" t="s">
        <v>24</v>
      </c>
      <c r="F13" s="23">
        <f>[1]متحد!F14+[1]تجاري!F14+[1]اسلامي!F14+[1]بغداد!F14+[1]استثمار!F14+[1]أهلي!F14+[1]اوسط!F14+[1]سلام!F14+[1]ائتمان!F14+[1]بابل!F14+[1]إيلاف!F14+[1]سومر!F14+[1]خليج!F14+[1]شمال!F14+[1]كوردستان!F14+[1]موصل!F14+[1]أتحاد!F14+[1]اشور!F14+[1]منصور!F14+[1]بلاد!F14+[1]تعاون!F14+'[1]عبر العراق'!F14+[1]دجلة!F14+[1]وطني!F14+[1]الهدى!F14+[1]جيهان!F14+[1]تنمية!F14+[1]بيروت!F14+'[1]أيتش بنك'!F14+'[1]البركة التركي'!F14+[1]وقفلر!F14+'[1]زراعي تركي'!F14+[1]أربيل!F14+[1]أميرالد!F14+'[1]أنتر كونتنتال'!F14+'[1]البحر المتوسط'!F14</f>
        <v>21108911</v>
      </c>
    </row>
    <row r="14" spans="1:6" ht="17.25" customHeight="1">
      <c r="A14" s="22">
        <v>1100</v>
      </c>
      <c r="B14" s="12" t="s">
        <v>25</v>
      </c>
      <c r="C14" s="23">
        <f>[1]متحد!C15+[1]تجاري!C15+[1]اسلامي!C15+[1]بغداد!C15+[1]استثمار!C15+[1]أهلي!C15+[1]اوسط!C15+[1]سلام!C15+[1]ائتمان!C15+[1]بابل!C15+[1]إيلاف!C15+[1]سومر!C15+[1]خليج!C15+[1]شمال!C15+[1]كوردستان!C15+[1]موصل!C15+[1]أتحاد!C15+[1]اشور!C15+[1]منصور!C15+[1]بلاد!C15+[1]تعاون!C15+'[1]عبر العراق'!C15+[1]دجلة!C15+[1]وطني!C15+[1]الهدى!C15+[1]جيهان!C15+[1]تنمية!C15+[1]بيروت!C15+'[1]أيتش بنك'!C15+'[1]البركة التركي'!C15+[1]وقفلر!C15+'[1]زراعي تركي'!C15+[1]أربيل!C15+[1]أميرالد!C15+'[1]أنتر كونتنتال'!C15+'[1]البحر المتوسط'!C15</f>
        <v>17686759096</v>
      </c>
      <c r="D14" s="22">
        <v>3700</v>
      </c>
      <c r="E14" s="12" t="s">
        <v>71</v>
      </c>
      <c r="F14" s="23">
        <f>[1]متحد!F15+[1]تجاري!F15+[1]اسلامي!F15+[1]بغداد!F15+[1]استثمار!F15+[1]أهلي!F15+[1]اوسط!F15+[1]سلام!F15+[1]ائتمان!F15+[1]بابل!F15+[1]إيلاف!F15+[1]سومر!F15+[1]خليج!F15+[1]شمال!F15+[1]كوردستان!F15+[1]موصل!F15+[1]أتحاد!F15+[1]اشور!F15+[1]منصور!F15+[1]بلاد!F15+[1]تعاون!F15+'[1]عبر العراق'!F15+[1]دجلة!F15+[1]وطني!F15+[1]الهدى!F15+[1]جيهان!F15+[1]تنمية!F15+[1]بيروت!F15+'[1]أيتش بنك'!F15+'[1]البركة التركي'!F15+[1]وقفلر!F15+'[1]زراعي تركي'!F15+[1]أربيل!F15+[1]أميرالد!F15+'[1]أنتر كونتنتال'!F15+'[1]البحر المتوسط'!F15</f>
        <v>0</v>
      </c>
    </row>
    <row r="15" spans="1:6" ht="17.25" customHeight="1">
      <c r="A15" s="22">
        <v>1200</v>
      </c>
      <c r="B15" s="12" t="s">
        <v>72</v>
      </c>
      <c r="C15" s="23">
        <f>[1]متحد!C16+[1]تجاري!C16+[1]اسلامي!C16+[1]بغداد!C16+[1]استثمار!C16+[1]أهلي!C16+[1]اوسط!C16+[1]سلام!C16+[1]ائتمان!C16+[1]بابل!C16+[1]إيلاف!C16+[1]سومر!C16+[1]خليج!C16+[1]شمال!C16+[1]كوردستان!C16+[1]موصل!C16+[1]أتحاد!C16+[1]اشور!C16+[1]منصور!C16+[1]بلاد!C16+[1]تعاون!C16+'[1]عبر العراق'!C16+[1]دجلة!C16+[1]وطني!C16+[1]الهدى!C16+[1]جيهان!C16+[1]تنمية!C16+[1]بيروت!C16+'[1]أيتش بنك'!C16+'[1]البركة التركي'!C16+[1]وقفلر!C16+'[1]زراعي تركي'!C16+[1]أربيل!C16+[1]أميرالد!C16+'[1]أنتر كونتنتال'!C16+'[1]البحر المتوسط'!C16</f>
        <v>0</v>
      </c>
      <c r="D15" s="22">
        <v>3800</v>
      </c>
      <c r="E15" s="12" t="s">
        <v>28</v>
      </c>
      <c r="F15" s="23">
        <f>[1]متحد!F16+[1]تجاري!F16+[1]اسلامي!F16+[1]بغداد!F16+[1]استثمار!F16+[1]أهلي!F16+[1]اوسط!F16+[1]سلام!F16+[1]ائتمان!F16+[1]بابل!F16+[1]إيلاف!F16+[1]سومر!F16+[1]خليج!F16+[1]شمال!F16+[1]كوردستان!F16+[1]موصل!F16+[1]أتحاد!F16+[1]اشور!F16+[1]منصور!F16+[1]بلاد!F16+[1]تعاون!F16+'[1]عبر العراق'!F16+[1]دجلة!F16+[1]وطني!F16+[1]الهدى!F16+[1]جيهان!F16+[1]تنمية!F16+[1]بيروت!F16+'[1]أيتش بنك'!F16+'[1]البركة التركي'!F16+[1]وقفلر!F16+'[1]زراعي تركي'!F16+[1]أربيل!F16+[1]أميرالد!F16+'[1]أنتر كونتنتال'!F16+'[1]البحر المتوسط'!F16</f>
        <v>1072274976</v>
      </c>
    </row>
    <row r="16" spans="1:6" ht="17.25" customHeight="1">
      <c r="A16" s="22">
        <v>1300</v>
      </c>
      <c r="B16" s="12" t="s">
        <v>73</v>
      </c>
      <c r="C16" s="23">
        <f>[1]متحد!C17+[1]تجاري!C17+[1]اسلامي!C17+[1]بغداد!C17+[1]استثمار!C17+[1]أهلي!C17+[1]اوسط!C17+[1]سلام!C17+[1]ائتمان!C17+[1]بابل!C17+[1]إيلاف!C17+[1]سومر!C17+[1]خليج!C17+[1]شمال!C17+[1]كوردستان!C17+[1]موصل!C17+[1]أتحاد!C17+[1]اشور!C17+[1]منصور!C17+[1]بلاد!C17+[1]تعاون!C17+'[1]عبر العراق'!C17+[1]دجلة!C17+[1]وطني!C17+[1]الهدى!C17+[1]جيهان!C17+[1]تنمية!C17+[1]بيروت!C17+'[1]أيتش بنك'!C17+'[1]البركة التركي'!C17+[1]وقفلر!C17+'[1]زراعي تركي'!C17+[1]أربيل!C17+[1]أميرالد!C17+'[1]أنتر كونتنتال'!C17+'[1]البحر المتوسط'!C17</f>
        <v>1036210324</v>
      </c>
      <c r="D16" s="22">
        <v>3900</v>
      </c>
      <c r="E16" s="12" t="s">
        <v>30</v>
      </c>
      <c r="F16" s="23">
        <f>[1]متحد!F17+[1]تجاري!F17+[1]اسلامي!F17+[1]بغداد!F17+[1]استثمار!F17+[1]أهلي!F17+[1]اوسط!F17+[1]سلام!F17+[1]ائتمان!F17+[1]بابل!F17+[1]إيلاف!F17+[1]سومر!F17+[1]خليج!F17+[1]شمال!F17+[1]كوردستان!F17+[1]موصل!F17+[1]أتحاد!F17+[1]اشور!F17+[1]منصور!F17+[1]بلاد!F17+[1]تعاون!F17+'[1]عبر العراق'!F17+[1]دجلة!F17+[1]وطني!F17+[1]الهدى!F17+[1]جيهان!F17+[1]تنمية!F17+[1]بيروت!F17+'[1]أيتش بنك'!F17+'[1]البركة التركي'!F17+[1]وقفلر!F17+'[1]زراعي تركي'!F17+[1]أربيل!F17+[1]أميرالد!F17+'[1]أنتر كونتنتال'!F17+'[1]البحر المتوسط'!F17</f>
        <v>48557764</v>
      </c>
    </row>
    <row r="17" spans="1:6" ht="17.25" customHeight="1">
      <c r="A17" s="22">
        <v>1400</v>
      </c>
      <c r="B17" s="12" t="s">
        <v>31</v>
      </c>
      <c r="C17" s="23">
        <f>[1]متحد!C18+[1]تجاري!C18+[1]اسلامي!C18+[1]بغداد!C18+[1]استثمار!C18+[1]أهلي!C18+[1]اوسط!C18+[1]سلام!C18+[1]ائتمان!C18+[1]بابل!C18+[1]إيلاف!C18+[1]سومر!C18+[1]خليج!C18+[1]شمال!C18+[1]كوردستان!C18+[1]موصل!C18+[1]أتحاد!C18+[1]اشور!C18+[1]منصور!C18+[1]بلاد!C18+[1]تعاون!C18+'[1]عبر العراق'!C18+[1]دجلة!C18+[1]وطني!C18+[1]الهدى!C18+[1]جيهان!C18+[1]تنمية!C18+[1]بيروت!C18+'[1]أيتش بنك'!C18+'[1]البركة التركي'!C18+[1]وقفلر!C18+'[1]زراعي تركي'!C18+[1]أربيل!C18+[1]أميرالد!C18+'[1]أنتر كونتنتال'!C18+'[1]البحر المتوسط'!C18</f>
        <v>18722969420</v>
      </c>
      <c r="D17" s="22">
        <v>4000</v>
      </c>
      <c r="E17" s="12" t="s">
        <v>74</v>
      </c>
      <c r="F17" s="23">
        <f>[1]متحد!F18+[1]تجاري!F18+[1]اسلامي!F18+[1]بغداد!F18+[1]استثمار!F18+[1]أهلي!F18+[1]اوسط!F18+[1]سلام!F18+[1]ائتمان!F18+[1]بابل!F18+[1]إيلاف!F18+[1]سومر!F18+[1]خليج!F18+[1]شمال!F18+[1]كوردستان!F18+[1]موصل!F18+[1]أتحاد!F18+[1]اشور!F18+[1]منصور!F18+[1]بلاد!F18+[1]تعاون!F18+'[1]عبر العراق'!F18+[1]دجلة!F18+[1]وطني!F18+[1]الهدى!F18+[1]جيهان!F18+[1]تنمية!F18+[1]بيروت!F18+'[1]أيتش بنك'!F18+'[1]البركة التركي'!F18+[1]وقفلر!F18+'[1]زراعي تركي'!F18+[1]أربيل!F18+[1]أميرالد!F18+'[1]أنتر كونتنتال'!F18+'[1]البحر المتوسط'!F18</f>
        <v>1023717212</v>
      </c>
    </row>
    <row r="18" spans="1:6" ht="17.25" customHeight="1">
      <c r="A18" s="22">
        <v>1500</v>
      </c>
      <c r="B18" s="12" t="s">
        <v>75</v>
      </c>
      <c r="C18" s="23">
        <f>[1]متحد!C19+[1]تجاري!C19+[1]اسلامي!C19+[1]بغداد!C19+[1]استثمار!C19+[1]أهلي!C19+[1]اوسط!C19+[1]سلام!C19+[1]ائتمان!C19+[1]بابل!C19+[1]إيلاف!C19+[1]سومر!C19+[1]خليج!C19+[1]شمال!C19+[1]كوردستان!C19+[1]موصل!C19+[1]أتحاد!C19+[1]اشور!C19+[1]منصور!C19+[1]بلاد!C19+[1]تعاون!C19+'[1]عبر العراق'!C19+[1]دجلة!C19+[1]وطني!C19+[1]الهدى!C19+[1]جيهان!C19+[1]تنمية!C19+[1]بيروت!C19+'[1]أيتش بنك'!C19+'[1]البركة التركي'!C19+[1]وقفلر!C19+'[1]زراعي تركي'!C19+[1]أربيل!C19+[1]أميرالد!C19+'[1]أنتر كونتنتال'!C19+'[1]البحر المتوسط'!C19</f>
        <v>1062292308</v>
      </c>
      <c r="D18" s="22">
        <v>4100</v>
      </c>
      <c r="E18" s="12" t="s">
        <v>76</v>
      </c>
      <c r="F18" s="23">
        <f>[1]متحد!F19+[1]تجاري!F19+[1]اسلامي!F19+[1]بغداد!F19+[1]استثمار!F19+[1]أهلي!F19+[1]اوسط!F19+[1]سلام!F19+[1]ائتمان!F19+[1]بابل!F19+[1]إيلاف!F19+[1]سومر!F19+[1]خليج!F19+[1]شمال!F19+[1]كوردستان!F19+[1]موصل!F19+[1]أتحاد!F19+[1]اشور!F19+[1]منصور!F19+[1]بلاد!F19+[1]تعاون!F19+'[1]عبر العراق'!F19+[1]دجلة!F19+[1]وطني!F19+[1]الهدى!F19+[1]جيهان!F19+[1]تنمية!F19+[1]بيروت!F19+'[1]أيتش بنك'!F19+'[1]البركة التركي'!F19+[1]وقفلر!F19+'[1]زراعي تركي'!F19+[1]أربيل!F19+[1]أميرالد!F19+'[1]أنتر كونتنتال'!F19+'[1]البحر المتوسط'!F19</f>
        <v>-84921879</v>
      </c>
    </row>
    <row r="19" spans="1:6" ht="17.25" customHeight="1">
      <c r="A19" s="22">
        <v>1600</v>
      </c>
      <c r="B19" s="12" t="s">
        <v>77</v>
      </c>
      <c r="C19" s="23">
        <f>[1]متحد!C20+[1]تجاري!C20+[1]اسلامي!C20+[1]بغداد!C20+[1]استثمار!C20+[1]أهلي!C20+[1]اوسط!C20+[1]سلام!C20+[1]ائتمان!C20+[1]بابل!C20+[1]إيلاف!C20+[1]سومر!C20+[1]خليج!C20+[1]شمال!C20+[1]كوردستان!C20+[1]موصل!C20+[1]أتحاد!C20+[1]اشور!C20+[1]منصور!C20+[1]بلاد!C20+[1]تعاون!C20+'[1]عبر العراق'!C20+[1]دجلة!C20+[1]وطني!C20+[1]الهدى!C20+[1]جيهان!C20+[1]تنمية!C20+[1]بيروت!C20+'[1]أيتش بنك'!C20+'[1]البركة التركي'!C20+[1]وقفلر!C20+'[1]زراعي تركي'!C20+[1]أربيل!C20+[1]أميرالد!C20+'[1]أنتر كونتنتال'!C20+'[1]البحر المتوسط'!C20</f>
        <v>124071038</v>
      </c>
      <c r="D19" s="22">
        <v>4200</v>
      </c>
      <c r="E19" s="12" t="s">
        <v>78</v>
      </c>
      <c r="F19" s="23">
        <f>[1]متحد!F20+[1]تجاري!F20+[1]اسلامي!F20+[1]بغداد!F20+[1]استثمار!F20+[1]أهلي!F20+[1]اوسط!F20+[1]سلام!F20+[1]ائتمان!F20+[1]بابل!F20+[1]إيلاف!F20+[1]سومر!F20+[1]خليج!F20+[1]شمال!F20+[1]كوردستان!F20+[1]موصل!F20+[1]أتحاد!F20+[1]اشور!F20+[1]منصور!F20+[1]بلاد!F20+[1]تعاون!F20+'[1]عبر العراق'!F20+[1]دجلة!F20+[1]وطني!F20+[1]الهدى!F20+[1]جيهان!F20+[1]تنمية!F20+[1]بيروت!F20+'[1]أيتش بنك'!F20+'[1]البركة التركي'!F20+[1]وقفلر!F20+'[1]زراعي تركي'!F20+[1]أربيل!F20+[1]أميرالد!F20+'[1]أنتر كونتنتال'!F20+'[1]البحر المتوسط'!F20</f>
        <v>938795333</v>
      </c>
    </row>
    <row r="20" spans="1:6" ht="17.25" customHeight="1">
      <c r="A20" s="22">
        <v>1700</v>
      </c>
      <c r="B20" s="12" t="s">
        <v>79</v>
      </c>
      <c r="C20" s="23">
        <f>[1]متحد!C21+[1]تجاري!C21+[1]اسلامي!C21+[1]بغداد!C21+[1]استثمار!C21+[1]أهلي!C21+[1]اوسط!C21+[1]سلام!C21+[1]ائتمان!C21+[1]بابل!C21+[1]إيلاف!C21+[1]سومر!C21+[1]خليج!C21+[1]شمال!C21+[1]كوردستان!C21+[1]موصل!C21+[1]أتحاد!C21+[1]اشور!C21+[1]منصور!C21+[1]بلاد!C21+[1]تعاون!C21+'[1]عبر العراق'!C21+[1]دجلة!C21+[1]وطني!C21+[1]الهدى!C21+[1]جيهان!C21+[1]تنمية!C21+[1]بيروت!C21+'[1]أيتش بنك'!C21+'[1]البركة التركي'!C21+[1]وقفلر!C21+'[1]زراعي تركي'!C21+[1]أربيل!C21+[1]أميرالد!C21+'[1]أنتر كونتنتال'!C21+'[1]البحر المتوسط'!C21</f>
        <v>938221270</v>
      </c>
      <c r="D20" s="22">
        <v>4220</v>
      </c>
      <c r="E20" s="12" t="s">
        <v>38</v>
      </c>
      <c r="F20" s="23">
        <f>[1]متحد!F21+[1]تجاري!F21+[1]اسلامي!F21+[1]بغداد!F21+[1]استثمار!F21+[1]أهلي!F21+[1]اوسط!F21+[1]سلام!F21+[1]ائتمان!F21+[1]بابل!F21+[1]إيلاف!F21+[1]سومر!F21+[1]خليج!F21+[1]شمال!F21+[1]كوردستان!F21+[1]موصل!F21+[1]أتحاد!F21+[1]اشور!F21+[1]منصور!F21+[1]بلاد!F21+[1]تعاون!F21+'[1]عبر العراق'!F21+[1]دجلة!F21+[1]وطني!F21+[1]الهدى!F21+[1]جيهان!F21+[1]تنمية!F21+[1]بيروت!F21+'[1]أيتش بنك'!F21+'[1]البركة التركي'!F21+[1]وقفلر!F21+'[1]زراعي تركي'!F21+[1]أربيل!F21+[1]أميرالد!F21+'[1]أنتر كونتنتال'!F21+'[1]البحر المتوسط'!F21</f>
        <v>802765685</v>
      </c>
    </row>
    <row r="21" spans="1:6" ht="17.25" customHeight="1">
      <c r="A21" s="22">
        <v>1800</v>
      </c>
      <c r="B21" s="12" t="s">
        <v>39</v>
      </c>
      <c r="C21" s="23">
        <f>[1]متحد!C22+[1]تجاري!C22+[1]اسلامي!C22+[1]بغداد!C22+[1]استثمار!C22+[1]أهلي!C22+[1]اوسط!C22+[1]سلام!C22+[1]ائتمان!C22+[1]بابل!C22+[1]إيلاف!C22+[1]سومر!C22+[1]خليج!C22+[1]شمال!C22+[1]كوردستان!C22+[1]موصل!C22+[1]أتحاد!C22+[1]اشور!C22+[1]منصور!C22+[1]بلاد!C22+[1]تعاون!C22+'[1]عبر العراق'!C22+[1]دجلة!C22+[1]وطني!C22+[1]الهدى!C22+[1]جيهان!C22+[1]تنمية!C22+[1]بيروت!C22+'[1]أيتش بنك'!C22+'[1]البركة التركي'!C22+[1]وقفلر!C22+'[1]زراعي تركي'!C22+[1]أربيل!C22+[1]أميرالد!C22+'[1]أنتر كونتنتال'!C22+'[1]البحر المتوسط'!C22</f>
        <v>1885374589</v>
      </c>
      <c r="D21" s="22">
        <v>4221</v>
      </c>
      <c r="E21" s="24" t="s">
        <v>40</v>
      </c>
      <c r="F21" s="23">
        <f>[1]متحد!F22+[1]تجاري!F22+[1]اسلامي!F22+[1]بغداد!F22+[1]استثمار!F22+[1]أهلي!F22+[1]اوسط!F22+[1]سلام!F22+[1]ائتمان!F22+[1]بابل!F22+[1]إيلاف!F22+[1]سومر!F22+[1]خليج!F22+[1]شمال!F22+[1]كوردستان!F22+[1]موصل!F22+[1]أتحاد!F22+[1]اشور!F22+[1]منصور!F22+[1]بلاد!F22+[1]تعاون!F22+'[1]عبر العراق'!F22+[1]دجلة!F22+[1]وطني!F22+[1]الهدى!F22+[1]جيهان!F22+[1]تنمية!F22+[1]بيروت!F22+'[1]أيتش بنك'!F22+'[1]البركة التركي'!F22+[1]وقفلر!F22+'[1]زراعي تركي'!F22+[1]أربيل!F22+[1]أميرالد!F22+'[1]أنتر كونتنتال'!F22+'[1]البحر المتوسط'!F22</f>
        <v>689270305</v>
      </c>
    </row>
    <row r="22" spans="1:6" ht="17.25" customHeight="1">
      <c r="A22" s="22">
        <v>1900</v>
      </c>
      <c r="B22" s="12" t="s">
        <v>80</v>
      </c>
      <c r="C22" s="23">
        <f>[1]متحد!C23+[1]تجاري!C23+[1]اسلامي!C23+[1]بغداد!C23+[1]استثمار!C23+[1]أهلي!C23+[1]اوسط!C23+[1]سلام!C23+[1]ائتمان!C23+[1]بابل!C23+[1]إيلاف!C23+[1]سومر!C23+[1]خليج!C23+[1]شمال!C23+[1]كوردستان!C23+[1]موصل!C23+[1]أتحاد!C23+[1]اشور!C23+[1]منصور!C23+[1]بلاد!C23+[1]تعاون!C23+'[1]عبر العراق'!C23+[1]دجلة!C23+[1]وطني!C23+[1]الهدى!C23+[1]جيهان!C23+[1]تنمية!C23+[1]بيروت!C23+'[1]أيتش بنك'!C23+'[1]البركة التركي'!C23+[1]وقفلر!C23+'[1]زراعي تركي'!C23+[1]أربيل!C23+[1]أميرالد!C23+'[1]أنتر كونتنتال'!C23+'[1]البحر المتوسط'!C23</f>
        <v>170528</v>
      </c>
      <c r="D22" s="22">
        <v>4222</v>
      </c>
      <c r="E22" s="24" t="s">
        <v>42</v>
      </c>
      <c r="F22" s="23">
        <f>[1]متحد!F23+[1]تجاري!F23+[1]اسلامي!F23+[1]بغداد!F23+[1]استثمار!F23+[1]أهلي!F23+[1]اوسط!F23+[1]سلام!F23+[1]ائتمان!F23+[1]بابل!F23+[1]إيلاف!F23+[1]سومر!F23+[1]خليج!F23+[1]شمال!F23+[1]كوردستان!F23+[1]موصل!F23+[1]أتحاد!F23+[1]اشور!F23+[1]منصور!F23+[1]بلاد!F23+[1]تعاون!F23+'[1]عبر العراق'!F23+[1]دجلة!F23+[1]وطني!F23+[1]الهدى!F23+[1]جيهان!F23+[1]تنمية!F23+[1]بيروت!F23+'[1]أيتش بنك'!F23+'[1]البركة التركي'!F23+[1]وقفلر!F23+'[1]زراعي تركي'!F23+[1]أربيل!F23+[1]أميرالد!F23+'[1]أنتر كونتنتال'!F23+'[1]البحر المتوسط'!F23</f>
        <v>113495380</v>
      </c>
    </row>
    <row r="23" spans="1:6" ht="17.25" customHeight="1">
      <c r="A23" s="22">
        <v>2000</v>
      </c>
      <c r="B23" s="12" t="s">
        <v>81</v>
      </c>
      <c r="C23" s="23">
        <f>[1]متحد!C24+[1]تجاري!C24+[1]اسلامي!C24+[1]بغداد!C24+[1]استثمار!C24+[1]أهلي!C24+[1]اوسط!C24+[1]سلام!C24+[1]ائتمان!C24+[1]بابل!C24+[1]إيلاف!C24+[1]سومر!C24+[1]خليج!C24+[1]شمال!C24+[1]كوردستان!C24+[1]موصل!C24+[1]أتحاد!C24+[1]اشور!C24+[1]منصور!C24+[1]بلاد!C24+[1]تعاون!C24+'[1]عبر العراق'!C24+[1]دجلة!C24+[1]وطني!C24+[1]الهدى!C24+[1]جيهان!C24+[1]تنمية!C24+[1]بيروت!C24+'[1]أيتش بنك'!C24+'[1]البركة التركي'!C24+[1]وقفلر!C24+'[1]زراعي تركي'!C24+[1]أربيل!C24+[1]أميرالد!C24+'[1]أنتر كونتنتال'!C24+'[1]البحر المتوسط'!C24</f>
        <v>3026397649</v>
      </c>
      <c r="D23" s="22">
        <v>4223</v>
      </c>
      <c r="E23" s="24" t="s">
        <v>44</v>
      </c>
      <c r="F23" s="23">
        <f>[1]متحد!F24+[1]تجاري!F24+[1]اسلامي!F24+[1]بغداد!F24+[1]استثمار!F24+[1]أهلي!F24+[1]اوسط!F24+[1]سلام!F24+[1]ائتمان!F24+[1]بابل!F24+[1]إيلاف!F24+[1]سومر!F24+[1]خليج!F24+[1]شمال!F24+[1]كوردستان!F24+[1]موصل!F24+[1]أتحاد!F24+[1]اشور!F24+[1]منصور!F24+[1]بلاد!F24+[1]تعاون!F24+'[1]عبر العراق'!F24+[1]دجلة!F24+[1]وطني!F24+[1]الهدى!F24+[1]جيهان!F24+[1]تنمية!F24+[1]بيروت!F24+'[1]أيتش بنك'!F24+'[1]البركة التركي'!F24+[1]وقفلر!F24+'[1]زراعي تركي'!F24+[1]أربيل!F24+[1]أميرالد!F24+'[1]أنتر كونتنتال'!F24+'[1]البحر المتوسط'!F24</f>
        <v>0</v>
      </c>
    </row>
    <row r="24" spans="1:6" ht="17.25" customHeight="1">
      <c r="A24" s="22">
        <v>2100</v>
      </c>
      <c r="B24" s="12" t="s">
        <v>82</v>
      </c>
      <c r="C24" s="23">
        <f>[1]متحد!C25+[1]تجاري!C25+[1]اسلامي!C25+[1]بغداد!C25+[1]استثمار!C25+[1]أهلي!C25+[1]اوسط!C25+[1]سلام!C25+[1]ائتمان!C25+[1]بابل!C25+[1]إيلاف!C25+[1]سومر!C25+[1]خليج!C25+[1]شمال!C25+[1]كوردستان!C25+[1]موصل!C25+[1]أتحاد!C25+[1]اشور!C25+[1]منصور!C25+[1]بلاد!C25+[1]تعاون!C25+'[1]عبر العراق'!C25+[1]دجلة!C25+[1]وطني!C25+[1]الهدى!C25+[1]جيهان!C25+[1]تنمية!C25+[1]بيروت!C25+'[1]أيتش بنك'!C25+'[1]البركة التركي'!C25+[1]وقفلر!C25+'[1]زراعي تركي'!C25+[1]أربيل!C25+[1]أميرالد!C25+'[1]أنتر كونتنتال'!C25+'[1]البحر المتوسط'!C25</f>
        <v>2162444182</v>
      </c>
      <c r="D24" s="22">
        <v>4240</v>
      </c>
      <c r="E24" s="12" t="s">
        <v>83</v>
      </c>
      <c r="F24" s="23">
        <f>[1]متحد!F25+[1]تجاري!F25+[1]اسلامي!F25+[1]بغداد!F25+[1]استثمار!F25+[1]أهلي!F25+[1]اوسط!F25+[1]سلام!F25+[1]ائتمان!F25+[1]بابل!F25+[1]إيلاف!F25+[1]سومر!F25+[1]خليج!F25+[1]شمال!F25+[1]كوردستان!F25+[1]موصل!F25+[1]أتحاد!F25+[1]اشور!F25+[1]منصور!F25+[1]بلاد!F25+[1]تعاون!F25+'[1]عبر العراق'!F25+[1]دجلة!F25+[1]وطني!F25+[1]الهدى!F25+[1]جيهان!F25+[1]تنمية!F25+[1]بيروت!F25+'[1]أيتش بنك'!F25+'[1]البركة التركي'!F25+[1]وقفلر!F25+'[1]زراعي تركي'!F25+[1]أربيل!F25+[1]أميرالد!F25+'[1]أنتر كونتنتال'!F25+'[1]البحر المتوسط'!F25</f>
        <v>136060648</v>
      </c>
    </row>
    <row r="25" spans="1:6" ht="17.25" customHeight="1">
      <c r="A25" s="22">
        <v>2200</v>
      </c>
      <c r="B25" s="12" t="s">
        <v>47</v>
      </c>
      <c r="C25" s="23">
        <f>[1]متحد!C26+[1]تجاري!C26+[1]اسلامي!C26+[1]بغداد!C26+[1]استثمار!C26+[1]أهلي!C26+[1]اوسط!C26+[1]سلام!C26+[1]ائتمان!C26+[1]بابل!C26+[1]إيلاف!C26+[1]سومر!C26+[1]خليج!C26+[1]شمال!C26+[1]كوردستان!C26+[1]موصل!C26+[1]أتحاد!C26+[1]اشور!C26+[1]منصور!C26+[1]بلاد!C26+[1]تعاون!C26+'[1]عبر العراق'!C26+[1]دجلة!C26+[1]وطني!C26+[1]الهدى!C26+[1]جيهان!C26+[1]تنمية!C26+[1]بيروت!C26+'[1]أيتش بنك'!C26+'[1]البركة التركي'!C26+[1]وقفلر!C26+'[1]زراعي تركي'!C26+[1]أربيل!C26+[1]أميرالد!C26+'[1]أنتر كونتنتال'!C26+'[1]البحر المتوسط'!C26</f>
        <v>6612944654</v>
      </c>
      <c r="D25" s="22">
        <v>4260</v>
      </c>
      <c r="E25" s="12" t="s">
        <v>84</v>
      </c>
      <c r="F25" s="23">
        <f>[1]متحد!F26+[1]تجاري!F26+[1]اسلامي!F26+[1]بغداد!F26+[1]استثمار!F26+[1]أهلي!F26+[1]اوسط!F26+[1]سلام!F26+[1]ائتمان!F26+[1]بابل!F26+[1]إيلاف!F26+[1]سومر!F26+[1]خليج!F26+[1]شمال!F26+[1]كوردستان!F26+[1]موصل!F26+[1]أتحاد!F26+[1]اشور!F26+[1]منصور!F26+[1]بلاد!F26+[1]تعاون!F26+'[1]عبر العراق'!F26+[1]دجلة!F26+[1]وطني!F26+[1]الهدى!F26+[1]جيهان!F26+[1]تنمية!F26+[1]بيروت!F26+'[1]أيتش بنك'!F26+'[1]البركة التركي'!F26+[1]وقفلر!F26+'[1]زراعي تركي'!F26+[1]أربيل!F26+[1]أميرالد!F26+'[1]أنتر كونتنتال'!F26+'[1]البحر المتوسط'!F26</f>
        <v>0</v>
      </c>
    </row>
    <row r="26" spans="1:6" ht="17.25" customHeight="1">
      <c r="A26" s="22">
        <v>2300</v>
      </c>
      <c r="B26" s="12" t="s">
        <v>85</v>
      </c>
      <c r="C26" s="23">
        <f>[1]متحد!C27+[1]تجاري!C27+[1]اسلامي!C27+[1]بغداد!C27+[1]استثمار!C27+[1]أهلي!C27+[1]اوسط!C27+[1]سلام!C27+[1]ائتمان!C27+[1]بابل!C27+[1]إيلاف!C27+[1]سومر!C27+[1]خليج!C27+[1]شمال!C27+[1]كوردستان!C27+[1]موصل!C27+[1]أتحاد!C27+[1]اشور!C27+[1]منصور!C27+[1]بلاد!C27+[1]تعاون!C27+'[1]عبر العراق'!C27+[1]دجلة!C27+[1]وطني!C27+[1]الهدى!C27+[1]جيهان!C27+[1]تنمية!C27+[1]بيروت!C27+'[1]أيتش بنك'!C27+'[1]البركة التركي'!C27+[1]وقفلر!C27+'[1]زراعي تركي'!C27+[1]أربيل!C27+[1]أميرالد!C27+'[1]أنتر كونتنتال'!C27+'[1]البحر المتوسط'!C27</f>
        <v>1919402400</v>
      </c>
      <c r="D26" s="22">
        <v>4280</v>
      </c>
      <c r="E26" s="12" t="s">
        <v>86</v>
      </c>
      <c r="F26" s="23">
        <f>[1]متحد!F27+[1]تجاري!F27+[1]اسلامي!F27+[1]بغداد!F27+[1]استثمار!F27+[1]أهلي!F27+[1]اوسط!F27+[1]سلام!F27+[1]ائتمان!F27+[1]بابل!F27+[1]إيلاف!F27+[1]سومر!F27+[1]خليج!F27+[1]شمال!F27+[1]كوردستان!F27+[1]موصل!F27+[1]أتحاد!F27+[1]اشور!F27+[1]منصور!F27+[1]بلاد!F27+[1]تعاون!F27+'[1]عبر العراق'!F27+[1]دجلة!F27+[1]وطني!F27+[1]الهدى!F27+[1]جيهان!F27+[1]تنمية!F27+[1]بيروت!F27+'[1]أيتش بنك'!F27+'[1]البركة التركي'!F27+[1]وقفلر!F27+'[1]زراعي تركي'!F27+[1]أربيل!F27+[1]أميرالد!F27+'[1]أنتر كونتنتال'!F27+'[1]البحر المتوسط'!F27</f>
        <v>0</v>
      </c>
    </row>
    <row r="27" spans="1:6" ht="17.25" customHeight="1">
      <c r="A27" s="22">
        <v>2400</v>
      </c>
      <c r="B27" s="12" t="s">
        <v>87</v>
      </c>
      <c r="C27" s="23">
        <f>[1]متحد!C28+[1]تجاري!C28+[1]اسلامي!C28+[1]بغداد!C28+[1]استثمار!C28+[1]أهلي!C28+[1]اوسط!C28+[1]سلام!C28+[1]ائتمان!C28+[1]بابل!C28+[1]إيلاف!C28+[1]سومر!C28+[1]خليج!C28+[1]شمال!C28+[1]كوردستان!C28+[1]موصل!C28+[1]أتحاد!C28+[1]اشور!C28+[1]منصور!C28+[1]بلاد!C28+[1]تعاون!C28+'[1]عبر العراق'!C28+[1]دجلة!C28+[1]وطني!C28+[1]الهدى!C28+[1]جيهان!C28+[1]تنمية!C28+[1]بيروت!C28+'[1]أيتش بنك'!C28+'[1]البركة التركي'!C28+[1]وقفلر!C28+'[1]زراعي تركي'!C28+[1]أربيل!C28+[1]أميرالد!C28+'[1]أنتر كونتنتال'!C28+'[1]البحر المتوسط'!C28</f>
        <v>1025171136</v>
      </c>
      <c r="D27" s="22">
        <v>4300</v>
      </c>
      <c r="E27" s="12" t="s">
        <v>88</v>
      </c>
      <c r="F27" s="23">
        <f>[1]متحد!F28+[1]تجاري!F28+[1]اسلامي!F28+[1]بغداد!F28+[1]استثمار!F28+[1]أهلي!F28+[1]اوسط!F28+[1]سلام!F28+[1]ائتمان!F28+[1]بابل!F28+[1]إيلاف!F28+[1]سومر!F28+[1]خليج!F28+[1]شمال!F28+[1]كوردستان!F28+[1]موصل!F28+[1]أتحاد!F28+[1]اشور!F28+[1]منصور!F28+[1]بلاد!F28+[1]تعاون!F28+'[1]عبر العراق'!F28+[1]دجلة!F28+[1]وطني!F28+[1]الهدى!F28+[1]جيهان!F28+[1]تنمية!F28+[1]بيروت!F28+'[1]أيتش بنك'!F28+'[1]البركة التركي'!F28+[1]وقفلر!F28+'[1]زراعي تركي'!F28+[1]أربيل!F28+[1]أميرالد!F28+'[1]أنتر كونتنتال'!F28+'[1]البحر المتوسط'!F28</f>
        <v>1044826123</v>
      </c>
    </row>
    <row r="28" spans="1:6" ht="17.25" customHeight="1">
      <c r="A28" s="22">
        <v>2500</v>
      </c>
      <c r="B28" s="12" t="s">
        <v>89</v>
      </c>
      <c r="C28" s="23">
        <f>[1]متحد!C29+[1]تجاري!C29+[1]اسلامي!C29+[1]بغداد!C29+[1]استثمار!C29+[1]أهلي!C29+[1]اوسط!C29+[1]سلام!C29+[1]ائتمان!C29+[1]بابل!C29+[1]إيلاف!C29+[1]سومر!C29+[1]خليج!C29+[1]شمال!C29+[1]كوردستان!C29+[1]موصل!C29+[1]أتحاد!C29+[1]اشور!C29+[1]منصور!C29+[1]بلاد!C29+[1]تعاون!C29+'[1]عبر العراق'!C29+[1]دجلة!C29+[1]وطني!C29+[1]الهدى!C29+[1]جيهان!C29+[1]تنمية!C29+[1]بيروت!C29+'[1]أيتش بنك'!C29+'[1]البركة التركي'!C29+[1]وقفلر!C29+'[1]زراعي تركي'!C29+[1]أربيل!C29+[1]أميرالد!C29+'[1]أنتر كونتنتال'!C29+'[1]البحر المتوسط'!C29</f>
        <v>16631905138</v>
      </c>
      <c r="D28" s="22">
        <v>4400</v>
      </c>
      <c r="E28" s="12" t="s">
        <v>90</v>
      </c>
      <c r="F28" s="23">
        <f>[1]متحد!F29+[1]تجاري!F29+[1]اسلامي!F29+[1]بغداد!F29+[1]استثمار!F29+[1]أهلي!F29+[1]اوسط!F29+[1]سلام!F29+[1]ائتمان!F29+[1]بابل!F29+[1]إيلاف!F29+[1]سومر!F29+[1]خليج!F29+[1]شمال!F29+[1]كوردستان!F29+[1]موصل!F29+[1]أتحاد!F29+[1]اشور!F29+[1]منصور!F29+[1]بلاد!F29+[1]تعاون!F29+'[1]عبر العراق'!F29+[1]دجلة!F29+[1]وطني!F29+[1]الهدى!F29+[1]جيهان!F29+[1]تنمية!F29+[1]بيروت!F29+'[1]أيتش بنك'!F29+'[1]البركة التركي'!F29+[1]وقفلر!F29+'[1]زراعي تركي'!F29+[1]أربيل!F29+[1]أميرالد!F29+'[1]أنتر كونتنتال'!F29+'[1]البحر المتوسط'!F29</f>
        <v>136060648</v>
      </c>
    </row>
    <row r="29" spans="1:6" ht="17.25" customHeight="1">
      <c r="A29" s="22">
        <v>2600</v>
      </c>
      <c r="B29" s="12" t="s">
        <v>55</v>
      </c>
      <c r="C29" s="23">
        <f>[1]متحد!C30+[1]تجاري!C30+[1]اسلامي!C30+[1]بغداد!C30+[1]استثمار!C30+[1]أهلي!C30+[1]اوسط!C30+[1]سلام!C30+[1]ائتمان!C30+[1]بابل!C30+[1]إيلاف!C30+[1]سومر!C30+[1]خليج!C30+[1]شمال!C30+[1]كوردستان!C30+[1]موصل!C30+[1]أتحاد!C30+[1]اشور!C30+[1]منصور!C30+[1]بلاد!C30+[1]تعاون!C30+'[1]عبر العراق'!C30+[1]دجلة!C30+[1]وطني!C30+[1]الهدى!C30+[1]جيهان!C30+[1]تنمية!C30+[1]بيروت!C30+'[1]أيتش بنك'!C30+'[1]البركة التركي'!C30+[1]وقفلر!C30+'[1]زراعي تركي'!C30+[1]أربيل!C30+[1]أميرالد!C30+'[1]أنتر كونتنتال'!C30+'[1]البحر المتوسط'!C30</f>
        <v>15595694814</v>
      </c>
      <c r="D29" s="22">
        <v>4500</v>
      </c>
      <c r="E29" s="12" t="s">
        <v>56</v>
      </c>
      <c r="F29" s="23">
        <f>[1]متحد!F30+[1]تجاري!F30+[1]اسلامي!F30+[1]بغداد!F30+[1]استثمار!F30+[1]أهلي!F30+[1]اوسط!F30+[1]سلام!F30+[1]ائتمان!F30+[1]بابل!F30+[1]إيلاف!F30+[1]سومر!F30+[1]خليج!F30+[1]شمال!F30+[1]كوردستان!F30+[1]موصل!F30+[1]أتحاد!F30+[1]اشور!F30+[1]منصور!F30+[1]بلاد!F30+[1]تعاون!F30+'[1]عبر العراق'!F30+[1]دجلة!F30+[1]وطني!F30+[1]الهدى!F30+[1]جيهان!F30+[1]تنمية!F30+[1]بيروت!F30+'[1]أيتش بنك'!F30+'[1]البركة التركي'!F30+[1]وقفلر!F30+'[1]زراعي تركي'!F30+[1]أربيل!F30+[1]أميرالد!F30+'[1]أنتر كونتنتال'!F30+'[1]البحر المتوسط'!F30</f>
        <v>887656564</v>
      </c>
    </row>
  </sheetData>
  <mergeCells count="1">
    <mergeCell ref="A1:F1"/>
  </mergeCells>
  <printOptions horizontalCentered="1"/>
  <pageMargins left="0.7" right="0.7" top="0.75" bottom="0.49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workbookViewId="0">
      <selection activeCell="A2" sqref="A2"/>
    </sheetView>
  </sheetViews>
  <sheetFormatPr defaultRowHeight="18.75" customHeight="1"/>
  <cols>
    <col min="1" max="1" width="7.7109375" customWidth="1"/>
    <col min="2" max="2" width="39.7109375" bestFit="1" customWidth="1"/>
    <col min="3" max="3" width="11.28515625" bestFit="1" customWidth="1"/>
    <col min="4" max="4" width="7.28515625" bestFit="1" customWidth="1"/>
    <col min="5" max="5" width="44.7109375" bestFit="1" customWidth="1"/>
    <col min="6" max="6" width="11.28515625" bestFit="1" customWidth="1"/>
  </cols>
  <sheetData>
    <row r="1" spans="1:6" ht="18.75" customHeight="1">
      <c r="A1" s="26" t="s">
        <v>98</v>
      </c>
      <c r="B1" s="26"/>
      <c r="C1" s="26"/>
      <c r="D1" s="26"/>
      <c r="E1" s="26"/>
      <c r="F1" s="26"/>
    </row>
    <row r="2" spans="1:6" ht="18.75" customHeight="1">
      <c r="A2" s="14" t="s">
        <v>0</v>
      </c>
      <c r="B2" s="15"/>
      <c r="C2" s="16"/>
      <c r="D2" s="16"/>
      <c r="E2" s="17"/>
      <c r="F2" s="18" t="s">
        <v>1</v>
      </c>
    </row>
    <row r="3" spans="1:6" ht="18.75" customHeight="1">
      <c r="A3" s="19" t="s">
        <v>58</v>
      </c>
      <c r="B3" s="20" t="s">
        <v>92</v>
      </c>
      <c r="C3" s="21" t="s">
        <v>4</v>
      </c>
      <c r="D3" s="19" t="s">
        <v>58</v>
      </c>
      <c r="E3" s="20" t="s">
        <v>3</v>
      </c>
      <c r="F3" s="21" t="s">
        <v>4</v>
      </c>
    </row>
    <row r="4" spans="1:6" ht="18.75" customHeight="1">
      <c r="A4" s="22">
        <v>100</v>
      </c>
      <c r="B4" s="12" t="s">
        <v>5</v>
      </c>
      <c r="C4" s="11">
        <f>[1]وطنية!C5+[1]عراقية!C5+[1]اعادة!C5</f>
        <v>20200000</v>
      </c>
      <c r="D4" s="22">
        <v>2700</v>
      </c>
      <c r="E4" s="12" t="s">
        <v>93</v>
      </c>
      <c r="F4" s="11">
        <f>[1]وطنية!F5+[1]عراقية!F5+[1]اعادة!F5</f>
        <v>2708</v>
      </c>
    </row>
    <row r="5" spans="1:6" ht="18.75" customHeight="1">
      <c r="A5" s="22">
        <v>200</v>
      </c>
      <c r="B5" s="12" t="s">
        <v>61</v>
      </c>
      <c r="C5" s="11">
        <f>[1]وطنية!C6+[1]عراقية!C6+[1]اعادة!C6</f>
        <v>93208151</v>
      </c>
      <c r="D5" s="22">
        <v>2800</v>
      </c>
      <c r="E5" s="12" t="s">
        <v>8</v>
      </c>
      <c r="F5" s="11">
        <f>[1]وطنية!F6+[1]عراقية!F6+[1]اعادة!F6</f>
        <v>301768680</v>
      </c>
    </row>
    <row r="6" spans="1:6" ht="18.75" customHeight="1">
      <c r="A6" s="22">
        <v>300</v>
      </c>
      <c r="B6" s="12" t="s">
        <v>62</v>
      </c>
      <c r="C6" s="11">
        <f>[1]وطنية!C7+[1]عراقية!C7+[1]اعادة!C7</f>
        <v>113408151</v>
      </c>
      <c r="D6" s="22">
        <v>2900</v>
      </c>
      <c r="E6" s="12" t="s">
        <v>63</v>
      </c>
      <c r="F6" s="11">
        <f>[1]وطنية!F7+[1]عراقية!F7+[1]اعادة!F7</f>
        <v>336712900</v>
      </c>
    </row>
    <row r="7" spans="1:6" ht="18.75" customHeight="1">
      <c r="A7" s="22">
        <v>400</v>
      </c>
      <c r="B7" s="12" t="s">
        <v>64</v>
      </c>
      <c r="C7" s="11">
        <f>[1]وطنية!C8+[1]عراقية!C8+[1]اعادة!C8</f>
        <v>0</v>
      </c>
      <c r="D7" s="22">
        <v>3000</v>
      </c>
      <c r="E7" s="12" t="s">
        <v>65</v>
      </c>
      <c r="F7" s="11">
        <f>[1]وطنية!F8+[1]عراقية!F8+[1]اعادة!F8</f>
        <v>91159082</v>
      </c>
    </row>
    <row r="8" spans="1:6" ht="18.75" customHeight="1">
      <c r="A8" s="22">
        <v>500</v>
      </c>
      <c r="B8" s="12" t="s">
        <v>66</v>
      </c>
      <c r="C8" s="11">
        <f>[1]وطنية!C9+[1]عراقية!C9+[1]اعادة!C9</f>
        <v>3846812</v>
      </c>
      <c r="D8" s="22">
        <v>3100</v>
      </c>
      <c r="E8" s="12" t="s">
        <v>14</v>
      </c>
      <c r="F8" s="11">
        <f>[1]وطنية!F9+[1]عراقية!F9+[1]اعادة!F9</f>
        <v>17323201</v>
      </c>
    </row>
    <row r="9" spans="1:6" ht="18.75" customHeight="1">
      <c r="A9" s="22">
        <v>600</v>
      </c>
      <c r="B9" s="12" t="s">
        <v>67</v>
      </c>
      <c r="C9" s="11">
        <f>[1]وطنية!C10+[1]عراقية!C10+[1]اعادة!C10</f>
        <v>0</v>
      </c>
      <c r="D9" s="22">
        <v>3200</v>
      </c>
      <c r="E9" s="12" t="s">
        <v>68</v>
      </c>
      <c r="F9" s="11">
        <f>[1]وطنية!F10+[1]عراقية!F10+[1]اعادة!F10</f>
        <v>498438</v>
      </c>
    </row>
    <row r="10" spans="1:6" ht="18.75" customHeight="1">
      <c r="A10" s="22">
        <v>700</v>
      </c>
      <c r="B10" s="12" t="s">
        <v>17</v>
      </c>
      <c r="C10" s="11">
        <f>[1]وطنية!C11+[1]عراقية!C11+[1]اعادة!C11</f>
        <v>0</v>
      </c>
      <c r="D10" s="22">
        <v>3300</v>
      </c>
      <c r="E10" s="12" t="s">
        <v>18</v>
      </c>
      <c r="F10" s="11">
        <f>[1]وطنية!F11+[1]عراقية!F11+[1]اعادة!F11</f>
        <v>108980721</v>
      </c>
    </row>
    <row r="11" spans="1:6" ht="18.75" customHeight="1">
      <c r="A11" s="22">
        <v>800</v>
      </c>
      <c r="B11" s="12" t="s">
        <v>19</v>
      </c>
      <c r="C11" s="11">
        <f>[1]وطنية!C12+[1]عراقية!C12+[1]اعادة!C12</f>
        <v>0</v>
      </c>
      <c r="D11" s="22">
        <v>3400</v>
      </c>
      <c r="E11" s="12" t="s">
        <v>69</v>
      </c>
      <c r="F11" s="11">
        <f>[1]وطنية!F12+[1]عراقية!F12+[1]اعادة!F12</f>
        <v>31864247</v>
      </c>
    </row>
    <row r="12" spans="1:6" ht="18.75" customHeight="1">
      <c r="A12" s="22">
        <v>900</v>
      </c>
      <c r="B12" s="12" t="s">
        <v>70</v>
      </c>
      <c r="C12" s="11">
        <f>[1]وطنية!C13+[1]عراقية!C13+[1]اعادة!C13</f>
        <v>16155056</v>
      </c>
      <c r="D12" s="22">
        <v>3500</v>
      </c>
      <c r="E12" s="12" t="s">
        <v>22</v>
      </c>
      <c r="F12" s="11">
        <f>[1]وطنية!F13+[1]عراقية!F13+[1]اعادة!F13</f>
        <v>77116474</v>
      </c>
    </row>
    <row r="13" spans="1:6" ht="18.75" customHeight="1">
      <c r="A13" s="22">
        <v>1000</v>
      </c>
      <c r="B13" s="12" t="s">
        <v>23</v>
      </c>
      <c r="C13" s="11">
        <f>[1]وطنية!C7+[1]عراقية!C7+[1]اعادة!C7</f>
        <v>113408151</v>
      </c>
      <c r="D13" s="22">
        <v>3600</v>
      </c>
      <c r="E13" s="12" t="s">
        <v>24</v>
      </c>
      <c r="F13" s="11">
        <f>[1]وطنية!F14+[1]عراقية!F14+[1]اعادة!F14</f>
        <v>2129238</v>
      </c>
    </row>
    <row r="14" spans="1:6" ht="18.75" customHeight="1">
      <c r="A14" s="22">
        <v>1100</v>
      </c>
      <c r="B14" s="12" t="s">
        <v>25</v>
      </c>
      <c r="C14" s="11">
        <f>[1]وطنية!C15+[1]عراقية!C15+[1]اعادة!C15</f>
        <v>301768680</v>
      </c>
      <c r="D14" s="22">
        <v>3700</v>
      </c>
      <c r="E14" s="12" t="s">
        <v>71</v>
      </c>
      <c r="F14" s="11">
        <f>[1]وطنية!F15+[1]عراقية!F15+[1]اعادة!F15</f>
        <v>0</v>
      </c>
    </row>
    <row r="15" spans="1:6" ht="18.75" customHeight="1">
      <c r="A15" s="22">
        <v>1200</v>
      </c>
      <c r="B15" s="12" t="s">
        <v>72</v>
      </c>
      <c r="C15" s="11">
        <f>[1]وطنية!C16+[1]عراقية!C16+[1]اعادة!C16</f>
        <v>0</v>
      </c>
      <c r="D15" s="22">
        <v>3800</v>
      </c>
      <c r="E15" s="12" t="s">
        <v>28</v>
      </c>
      <c r="F15" s="11">
        <f>[1]وطنية!F16+[1]عراقية!F16+[1]اعادة!F16</f>
        <v>74987236</v>
      </c>
    </row>
    <row r="16" spans="1:6" ht="18.75" customHeight="1">
      <c r="A16" s="22">
        <v>1300</v>
      </c>
      <c r="B16" s="12" t="s">
        <v>94</v>
      </c>
      <c r="C16" s="11">
        <f>[1]وطنية!C17+[1]عراقية!C17+[1]اعادة!C17</f>
        <v>34944220</v>
      </c>
      <c r="D16" s="22">
        <v>3900</v>
      </c>
      <c r="E16" s="12" t="s">
        <v>95</v>
      </c>
      <c r="F16" s="11">
        <f>[1]وطنية!F17+[1]عراقية!F17+[1]اعادة!F17</f>
        <v>1063225</v>
      </c>
    </row>
    <row r="17" spans="1:6" ht="18.75" customHeight="1">
      <c r="A17" s="22">
        <v>1400</v>
      </c>
      <c r="B17" s="12" t="s">
        <v>31</v>
      </c>
      <c r="C17" s="11">
        <f>[1]وطنية!C18+[1]عراقية!C18+[1]اعادة!C18</f>
        <v>336712900</v>
      </c>
      <c r="D17" s="22">
        <v>4000</v>
      </c>
      <c r="E17" s="12" t="s">
        <v>74</v>
      </c>
      <c r="F17" s="11">
        <f>[1]وطنية!F18+[1]عراقية!F18+[1]اعادة!F18</f>
        <v>73924011</v>
      </c>
    </row>
    <row r="18" spans="1:6" ht="18.75" customHeight="1">
      <c r="A18" s="22">
        <v>1500</v>
      </c>
      <c r="B18" s="12" t="s">
        <v>75</v>
      </c>
      <c r="C18" s="11">
        <f>[1]وطنية!C19+[1]عراقية!C19+[1]اعادة!C19</f>
        <v>12404358</v>
      </c>
      <c r="D18" s="22">
        <v>4100</v>
      </c>
      <c r="E18" s="12" t="s">
        <v>76</v>
      </c>
      <c r="F18" s="11">
        <f>[1]وطنية!F19+[1]عراقية!F19+[1]اعادة!F19</f>
        <v>-5845830</v>
      </c>
    </row>
    <row r="19" spans="1:6" ht="18.75" customHeight="1">
      <c r="A19" s="22">
        <v>1600</v>
      </c>
      <c r="B19" s="12" t="s">
        <v>96</v>
      </c>
      <c r="C19" s="11">
        <f>[1]وطنية!C20+[1]عراقية!C20+[1]اعادة!C20</f>
        <v>7377739</v>
      </c>
      <c r="D19" s="22">
        <v>4200</v>
      </c>
      <c r="E19" s="12" t="s">
        <v>78</v>
      </c>
      <c r="F19" s="11">
        <f>[1]وطنية!F20+[1]عراقية!F20+[1]اعادة!F20</f>
        <v>68078181</v>
      </c>
    </row>
    <row r="20" spans="1:6" ht="18.75" customHeight="1">
      <c r="A20" s="22">
        <v>1700</v>
      </c>
      <c r="B20" s="12" t="s">
        <v>79</v>
      </c>
      <c r="C20" s="11">
        <f>[1]وطنية!C21+[1]عراقية!C21+[1]اعادة!C21</f>
        <v>5026619</v>
      </c>
      <c r="D20" s="22">
        <v>4220</v>
      </c>
      <c r="E20" s="12" t="s">
        <v>38</v>
      </c>
      <c r="F20" s="11">
        <f>[1]وطنية!F21+[1]عراقية!F21+[1]اعادة!F21</f>
        <v>56031790</v>
      </c>
    </row>
    <row r="21" spans="1:6" ht="18.75" customHeight="1">
      <c r="A21" s="22">
        <v>1800</v>
      </c>
      <c r="B21" s="12" t="s">
        <v>39</v>
      </c>
      <c r="C21" s="11">
        <f>[1]وطنية!C22+[1]عراقية!C22+[1]اعادة!C22</f>
        <v>1721456</v>
      </c>
      <c r="D21" s="22">
        <v>4221</v>
      </c>
      <c r="E21" s="24" t="s">
        <v>40</v>
      </c>
      <c r="F21" s="11">
        <f>[1]وطنية!F22+[1]عراقية!F22+[1]اعادة!F22</f>
        <v>44379392</v>
      </c>
    </row>
    <row r="22" spans="1:6" ht="18.75" customHeight="1">
      <c r="A22" s="22">
        <v>1900</v>
      </c>
      <c r="B22" s="12" t="s">
        <v>80</v>
      </c>
      <c r="C22" s="11">
        <f>[1]وطنية!C23+[1]عراقية!C23+[1]اعادة!C23</f>
        <v>0</v>
      </c>
      <c r="D22" s="22">
        <v>4222</v>
      </c>
      <c r="E22" s="24" t="s">
        <v>42</v>
      </c>
      <c r="F22" s="11">
        <f>[1]وطنية!F23+[1]عراقية!F23+[1]اعادة!F23</f>
        <v>5177031</v>
      </c>
    </row>
    <row r="23" spans="1:6" ht="18.75" customHeight="1">
      <c r="A23" s="22">
        <v>2000</v>
      </c>
      <c r="B23" s="12" t="s">
        <v>81</v>
      </c>
      <c r="C23" s="11">
        <f>[1]وطنية!C24+[1]عراقية!C24+[1]اعادة!C24</f>
        <v>185839072</v>
      </c>
      <c r="D23" s="22">
        <v>4223</v>
      </c>
      <c r="E23" s="24" t="s">
        <v>44</v>
      </c>
      <c r="F23" s="11">
        <f>[1]وطنية!F24+[1]عراقية!F24+[1]اعادة!F24</f>
        <v>6475367</v>
      </c>
    </row>
    <row r="24" spans="1:6" ht="18.75" customHeight="1">
      <c r="A24" s="22">
        <v>2100</v>
      </c>
      <c r="B24" s="12" t="s">
        <v>82</v>
      </c>
      <c r="C24" s="11">
        <f>[1]وطنية!C25+[1]عراقية!C25+[1]اعادة!C25</f>
        <v>0</v>
      </c>
      <c r="D24" s="22">
        <v>4240</v>
      </c>
      <c r="E24" s="12" t="s">
        <v>83</v>
      </c>
      <c r="F24" s="11">
        <f>[1]وطنية!F25+[1]عراقية!F25+[1]اعادة!F25</f>
        <v>16768206</v>
      </c>
    </row>
    <row r="25" spans="1:6" ht="18.75" customHeight="1">
      <c r="A25" s="22">
        <v>2200</v>
      </c>
      <c r="B25" s="12" t="s">
        <v>47</v>
      </c>
      <c r="C25" s="11">
        <f>[1]وطنية!C26+[1]عراقية!C26+[1]اعادة!C26</f>
        <v>77231364</v>
      </c>
      <c r="D25" s="22">
        <v>4260</v>
      </c>
      <c r="E25" s="12" t="s">
        <v>84</v>
      </c>
      <c r="F25" s="11">
        <f>[1]وطنية!F26+[1]عراقية!F26+[1]اعادة!F26</f>
        <v>-4721815</v>
      </c>
    </row>
    <row r="26" spans="1:6" ht="18.75" customHeight="1">
      <c r="A26" s="22">
        <v>2300</v>
      </c>
      <c r="B26" s="12" t="s">
        <v>85</v>
      </c>
      <c r="C26" s="11">
        <f>[1]وطنية!C27+[1]عراقية!C27+[1]اعادة!C27</f>
        <v>957601</v>
      </c>
      <c r="D26" s="22">
        <v>4280</v>
      </c>
      <c r="E26" s="12" t="s">
        <v>86</v>
      </c>
      <c r="F26" s="11">
        <f>[1]وطنية!F27+[1]عراقية!F27+[1]اعادة!F27</f>
        <v>0</v>
      </c>
    </row>
    <row r="27" spans="1:6" ht="18.75" customHeight="1">
      <c r="A27" s="22">
        <v>2400</v>
      </c>
      <c r="B27" s="12" t="s">
        <v>97</v>
      </c>
      <c r="C27" s="11">
        <f>[1]وطنية!C28+[1]عراقية!C28+[1]اعادة!C28</f>
        <v>65934080</v>
      </c>
      <c r="D27" s="22">
        <v>4300</v>
      </c>
      <c r="E27" s="12" t="s">
        <v>88</v>
      </c>
      <c r="F27" s="11">
        <f>[1]وطنية!F28+[1]عراقية!F28+[1]اعادة!F28</f>
        <v>76053249</v>
      </c>
    </row>
    <row r="28" spans="1:6" ht="18.75" customHeight="1">
      <c r="A28" s="22">
        <v>2500</v>
      </c>
      <c r="B28" s="12" t="s">
        <v>89</v>
      </c>
      <c r="C28" s="11">
        <f>[1]وطنية!C29+[1]عراقية!C29+[1]اعادة!C29</f>
        <v>331683573</v>
      </c>
      <c r="D28" s="22">
        <v>4400</v>
      </c>
      <c r="E28" s="12" t="s">
        <v>90</v>
      </c>
      <c r="F28" s="11">
        <f>[1]وطنية!F29+[1]عراقية!F29+[1]اعادة!F29</f>
        <v>23243573</v>
      </c>
    </row>
    <row r="29" spans="1:6" ht="18.75" customHeight="1">
      <c r="A29" s="22">
        <v>2600</v>
      </c>
      <c r="B29" s="12" t="s">
        <v>55</v>
      </c>
      <c r="C29" s="11">
        <f>[1]وطنية!C30+[1]عراقية!C30+[1]اعادة!C30</f>
        <v>296739353</v>
      </c>
      <c r="D29" s="22">
        <v>4500</v>
      </c>
      <c r="E29" s="12" t="s">
        <v>56</v>
      </c>
      <c r="F29" s="11">
        <f>[1]وطنية!F30+[1]عراقية!F30+[1]اعادة!F30</f>
        <v>50680438</v>
      </c>
    </row>
  </sheetData>
  <mergeCells count="1">
    <mergeCell ref="A1:F1"/>
  </mergeCells>
  <printOptions horizontalCentered="1"/>
  <pageMargins left="0.7" right="0.7" top="0.6" bottom="0.35" header="0.3" footer="0.3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workbookViewId="0">
      <selection activeCell="A2" sqref="A2"/>
    </sheetView>
  </sheetViews>
  <sheetFormatPr defaultRowHeight="17.25" customHeight="1"/>
  <cols>
    <col min="1" max="1" width="7.85546875" customWidth="1"/>
    <col min="2" max="2" width="39.7109375" bestFit="1" customWidth="1"/>
    <col min="3" max="3" width="11.28515625" bestFit="1" customWidth="1"/>
    <col min="4" max="4" width="7.28515625" bestFit="1" customWidth="1"/>
    <col min="5" max="5" width="44.7109375" bestFit="1" customWidth="1"/>
    <col min="6" max="6" width="11.28515625" bestFit="1" customWidth="1"/>
  </cols>
  <sheetData>
    <row r="1" spans="1:6" ht="17.25" customHeight="1">
      <c r="A1" s="26" t="s">
        <v>99</v>
      </c>
      <c r="B1" s="26"/>
      <c r="C1" s="26"/>
      <c r="D1" s="26"/>
      <c r="E1" s="26"/>
      <c r="F1" s="26"/>
    </row>
    <row r="2" spans="1:6" ht="17.25" customHeight="1">
      <c r="A2" s="14" t="s">
        <v>0</v>
      </c>
      <c r="B2" s="15"/>
      <c r="C2" s="16"/>
      <c r="D2" s="16"/>
      <c r="E2" s="17"/>
      <c r="F2" s="18" t="s">
        <v>1</v>
      </c>
    </row>
    <row r="3" spans="1:6" ht="17.25" customHeight="1">
      <c r="A3" s="19" t="s">
        <v>58</v>
      </c>
      <c r="B3" s="20" t="s">
        <v>92</v>
      </c>
      <c r="C3" s="21" t="s">
        <v>4</v>
      </c>
      <c r="D3" s="19" t="s">
        <v>58</v>
      </c>
      <c r="E3" s="20" t="s">
        <v>3</v>
      </c>
      <c r="F3" s="21" t="s">
        <v>4</v>
      </c>
    </row>
    <row r="4" spans="1:6" ht="17.25" customHeight="1">
      <c r="A4" s="22">
        <v>100</v>
      </c>
      <c r="B4" s="12" t="s">
        <v>5</v>
      </c>
      <c r="C4" s="23">
        <f>'[1]العراق الدولية'!C5+'[1]الأقتصاد للتأمين'!C5+'[1]دار السلام'!C5+[1]الحمراء!C5+[1]دلنيا!C5+'[1]دار الثقة'!C5+'[1]الشرق الأوسط'!C5+[1]الخير!C5+[1]الأهلية!C5+[1]الأمين!C5+[1]المصير!C5+[1]الرهام!C5+'[1]جيهان 2'!C5+[1]اسيا!C5+[1]البادية!C5+[1]الأتحاد!C5+[1]الخليج!C5+'[1]ستار كار'!C5+[1]أور!C5</f>
        <v>80162000</v>
      </c>
      <c r="D4" s="22">
        <v>2700</v>
      </c>
      <c r="E4" s="12" t="s">
        <v>93</v>
      </c>
      <c r="F4" s="11">
        <f>'[1]العراق الدولية'!F5+'[1]الأقتصاد للتأمين'!F5+'[1]دار السلام'!F5+[1]الحمراء!F5+[1]دلنيا!F5+'[1]دار الثقة'!F5+'[1]الشرق الأوسط'!F5+[1]الخير!F5+[1]الأهلية!F5+[1]الأمين!F5+[1]المصير!F5+[1]الرهام!F5+'[1]جيهان 2'!F5+[1]اسيا!F5+[1]البادية!F5+[1]الأتحاد!F5+[1]الخليج!F5+'[1]ستار كار'!F5+[1]أور!F5</f>
        <v>161077</v>
      </c>
    </row>
    <row r="5" spans="1:6" ht="17.25" customHeight="1">
      <c r="A5" s="22">
        <v>200</v>
      </c>
      <c r="B5" s="12" t="s">
        <v>61</v>
      </c>
      <c r="C5" s="23">
        <f>'[1]العراق الدولية'!C6+'[1]الأقتصاد للتأمين'!C6+'[1]دار السلام'!C6+[1]الحمراء!C6+[1]دلنيا!C6+'[1]دار الثقة'!C6+'[1]الشرق الأوسط'!C6+[1]الخير!C6+[1]الأهلية!C6+[1]الأمين!C6+[1]المصير!C6+[1]الرهام!C6+'[1]جيهان 2'!C6+[1]اسيا!C6+[1]البادية!C6+[1]الأتحاد!C6+[1]الخليج!C6+'[1]ستار كار'!C6+[1]أور!C6</f>
        <v>14132313</v>
      </c>
      <c r="D5" s="22">
        <v>2800</v>
      </c>
      <c r="E5" s="12" t="s">
        <v>8</v>
      </c>
      <c r="F5" s="11">
        <f>'[1]العراق الدولية'!F6+'[1]الأقتصاد للتأمين'!F6+'[1]دار السلام'!F6+[1]الحمراء!F6+[1]دلنيا!F6+'[1]دار الثقة'!F6+'[1]الشرق الأوسط'!F6+[1]الخير!F6+[1]الأهلية!F6+[1]الأمين!F6+[1]المصير!F6+[1]الرهام!F6+'[1]جيهان 2'!F6+[1]اسيا!F6+[1]البادية!F6+[1]الأتحاد!F6+[1]الخليج!F6+'[1]ستار كار'!F6+[1]أور!F6</f>
        <v>105906657</v>
      </c>
    </row>
    <row r="6" spans="1:6" ht="17.25" customHeight="1">
      <c r="A6" s="22">
        <v>300</v>
      </c>
      <c r="B6" s="12" t="s">
        <v>62</v>
      </c>
      <c r="C6" s="23">
        <f>'[1]العراق الدولية'!C7+'[1]الأقتصاد للتأمين'!C7+'[1]دار السلام'!C7+[1]الحمراء!C7+[1]دلنيا!C7+'[1]دار الثقة'!C7+'[1]الشرق الأوسط'!C7+[1]الخير!C7+[1]الأهلية!C7+[1]الأمين!C7+[1]المصير!C7+[1]الرهام!C7+'[1]جيهان 2'!C7+[1]اسيا!C7+[1]البادية!C7+[1]الأتحاد!C7+[1]الخليج!C7+'[1]ستار كار'!C7+[1]أور!C7</f>
        <v>94294313</v>
      </c>
      <c r="D6" s="22">
        <v>2900</v>
      </c>
      <c r="E6" s="12" t="s">
        <v>63</v>
      </c>
      <c r="F6" s="11">
        <f>'[1]العراق الدولية'!F7+'[1]الأقتصاد للتأمين'!F7+'[1]دار السلام'!F7+[1]الحمراء!F7+[1]دلنيا!F7+'[1]دار الثقة'!F7+'[1]الشرق الأوسط'!F7+[1]الخير!F7+[1]الأهلية!F7+[1]الأمين!F7+[1]المصير!F7+[1]الرهام!F7+'[1]جيهان 2'!F7+[1]اسيا!F7+[1]البادية!F7+[1]الأتحاد!F7+[1]الخليج!F7+'[1]ستار كار'!F7+[1]أور!F7</f>
        <v>124684090</v>
      </c>
    </row>
    <row r="7" spans="1:6" ht="17.25" customHeight="1">
      <c r="A7" s="22">
        <v>400</v>
      </c>
      <c r="B7" s="12" t="s">
        <v>64</v>
      </c>
      <c r="C7" s="23">
        <f>'[1]العراق الدولية'!C8+'[1]الأقتصاد للتأمين'!C8+'[1]دار السلام'!C8+[1]الحمراء!C8+[1]دلنيا!C8+'[1]دار الثقة'!C8+'[1]الشرق الأوسط'!C8+[1]الخير!C8+[1]الأهلية!C8+[1]الأمين!C8+[1]المصير!C8+[1]الرهام!C8+'[1]جيهان 2'!C8+[1]اسيا!C8+[1]البادية!C8+[1]الأتحاد!C8+[1]الخليج!C8+'[1]ستار كار'!C8+[1]أور!C8</f>
        <v>0</v>
      </c>
      <c r="D7" s="22">
        <v>3000</v>
      </c>
      <c r="E7" s="12" t="s">
        <v>65</v>
      </c>
      <c r="F7" s="11">
        <f>'[1]العراق الدولية'!F8+'[1]الأقتصاد للتأمين'!F8+'[1]دار السلام'!F8+[1]الحمراء!F8+[1]دلنيا!F8+'[1]دار الثقة'!F8+'[1]الشرق الأوسط'!F8+[1]الخير!F8+[1]الأهلية!F8+[1]الأمين!F8+[1]المصير!F8+[1]الرهام!F8+'[1]جيهان 2'!F8+[1]اسيا!F8+[1]البادية!F8+[1]الأتحاد!F8+[1]الخليج!F8+'[1]ستار كار'!F8+[1]أور!F8</f>
        <v>16673538</v>
      </c>
    </row>
    <row r="8" spans="1:6" ht="17.25" customHeight="1">
      <c r="A8" s="22">
        <v>500</v>
      </c>
      <c r="B8" s="12" t="s">
        <v>66</v>
      </c>
      <c r="C8" s="23">
        <f>'[1]العراق الدولية'!C9+'[1]الأقتصاد للتأمين'!C9+'[1]دار السلام'!C9+[1]الحمراء!C9+[1]دلنيا!C9+'[1]دار الثقة'!C9+'[1]الشرق الأوسط'!C9+[1]الخير!C9+[1]الأهلية!C9+[1]الأمين!C9+[1]المصير!C9+[1]الرهام!C9+'[1]جيهان 2'!C9+[1]اسيا!C9+[1]البادية!C9+[1]الأتحاد!C9+[1]الخليج!C9+'[1]ستار كار'!C9+[1]أور!C9</f>
        <v>1065996</v>
      </c>
      <c r="D8" s="22">
        <v>3100</v>
      </c>
      <c r="E8" s="12" t="s">
        <v>14</v>
      </c>
      <c r="F8" s="11">
        <f>'[1]العراق الدولية'!F9+'[1]الأقتصاد للتأمين'!F9+'[1]دار السلام'!F9+[1]الحمراء!F9+[1]دلنيا!F9+'[1]دار الثقة'!F9+'[1]الشرق الأوسط'!F9+[1]الخير!F9+[1]الأهلية!F9+[1]الأمين!F9+[1]المصير!F9+[1]الرهام!F9+'[1]جيهان 2'!F9+[1]اسيا!F9+[1]البادية!F9+[1]الأتحاد!F9+[1]الخليج!F9+'[1]ستار كار'!F9+[1]أور!F9</f>
        <v>5869435</v>
      </c>
    </row>
    <row r="9" spans="1:6" ht="17.25" customHeight="1">
      <c r="A9" s="22">
        <v>600</v>
      </c>
      <c r="B9" s="12" t="s">
        <v>67</v>
      </c>
      <c r="C9" s="23">
        <f>'[1]العراق الدولية'!C10+'[1]الأقتصاد للتأمين'!C10+'[1]دار السلام'!C10+[1]الحمراء!C10+[1]دلنيا!C10+'[1]دار الثقة'!C10+'[1]الشرق الأوسط'!C10+[1]الخير!C10+[1]الأهلية!C10+[1]الأمين!C10+[1]المصير!C10+[1]الرهام!C10+'[1]جيهان 2'!C10+[1]اسيا!C10+[1]البادية!C10+[1]الأتحاد!C10+[1]الخليج!C10+'[1]ستار كار'!C10+[1]أور!C10</f>
        <v>0</v>
      </c>
      <c r="D9" s="22">
        <v>3200</v>
      </c>
      <c r="E9" s="12" t="s">
        <v>68</v>
      </c>
      <c r="F9" s="11">
        <f>'[1]العراق الدولية'!F10+'[1]الأقتصاد للتأمين'!F10+'[1]دار السلام'!F10+[1]الحمراء!F10+[1]دلنيا!F10+'[1]دار الثقة'!F10+'[1]الشرق الأوسط'!F10+[1]الخير!F10+[1]الأهلية!F10+[1]الأمين!F10+[1]المصير!F10+[1]الرهام!F10+'[1]جيهان 2'!F10+[1]اسيا!F10+[1]البادية!F10+[1]الأتحاد!F10+[1]الخليج!F10+'[1]ستار كار'!F10+[1]أور!F10</f>
        <v>997153</v>
      </c>
    </row>
    <row r="10" spans="1:6" ht="17.25" customHeight="1">
      <c r="A10" s="22">
        <v>700</v>
      </c>
      <c r="B10" s="12" t="s">
        <v>17</v>
      </c>
      <c r="C10" s="23">
        <f>'[1]العراق الدولية'!C11+'[1]الأقتصاد للتأمين'!C11+'[1]دار السلام'!C11+[1]الحمراء!C11+[1]دلنيا!C11+'[1]دار الثقة'!C11+'[1]الشرق الأوسط'!C11+[1]الخير!C11+[1]الأهلية!C11+[1]الأمين!C11+[1]المصير!C11+[1]الرهام!C11+'[1]جيهان 2'!C11+[1]اسيا!C11+[1]البادية!C11+[1]الأتحاد!C11+[1]الخليج!C11+'[1]ستار كار'!C11+[1]أور!C11</f>
        <v>0</v>
      </c>
      <c r="D10" s="22">
        <v>3300</v>
      </c>
      <c r="E10" s="12" t="s">
        <v>18</v>
      </c>
      <c r="F10" s="11">
        <f>'[1]العراق الدولية'!F11+'[1]الأقتصاد للتأمين'!F11+'[1]دار السلام'!F11+[1]الحمراء!F11+[1]دلنيا!F11+'[1]دار الثقة'!F11+'[1]الشرق الأوسط'!F11+[1]الخير!F11+[1]الأهلية!F11+[1]الأمين!F11+[1]المصير!F11+[1]الرهام!F11+'[1]جيهان 2'!F11+[1]اسيا!F11+[1]البادية!F11+[1]الأتحاد!F11+[1]الخليج!F11+'[1]ستار كار'!F11+[1]أور!F11</f>
        <v>23540126</v>
      </c>
    </row>
    <row r="11" spans="1:6" ht="17.25" customHeight="1">
      <c r="A11" s="22">
        <v>800</v>
      </c>
      <c r="B11" s="12" t="s">
        <v>19</v>
      </c>
      <c r="C11" s="23">
        <f>'[1]العراق الدولية'!C12+'[1]الأقتصاد للتأمين'!C12+'[1]دار السلام'!C12+[1]الحمراء!C12+[1]دلنيا!C12+'[1]دار الثقة'!C12+'[1]الشرق الأوسط'!C12+[1]الخير!C12+[1]الأهلية!C12+[1]الأمين!C12+[1]المصير!C12+[1]الرهام!C12+'[1]جيهان 2'!C12+[1]اسيا!C12+[1]البادية!C12+[1]الأتحاد!C12+[1]الخليج!C12+'[1]ستار كار'!C12+[1]أور!C12</f>
        <v>0</v>
      </c>
      <c r="D11" s="22">
        <v>3400</v>
      </c>
      <c r="E11" s="12" t="s">
        <v>69</v>
      </c>
      <c r="F11" s="11">
        <f>'[1]العراق الدولية'!F12+'[1]الأقتصاد للتأمين'!F12+'[1]دار السلام'!F12+[1]الحمراء!F12+[1]دلنيا!F12+'[1]دار الثقة'!F12+'[1]الشرق الأوسط'!F12+[1]الخير!F12+[1]الأهلية!F12+[1]الأمين!F12+[1]المصير!F12+[1]الرهام!F12+'[1]جيهان 2'!F12+[1]اسيا!F12+[1]البادية!F12+[1]الأتحاد!F12+[1]الخليج!F12+'[1]ستار كار'!F12+[1]أور!F12</f>
        <v>6573921</v>
      </c>
    </row>
    <row r="12" spans="1:6" ht="17.25" customHeight="1">
      <c r="A12" s="22">
        <v>900</v>
      </c>
      <c r="B12" s="12" t="s">
        <v>70</v>
      </c>
      <c r="C12" s="23">
        <f>'[1]العراق الدولية'!C13+'[1]الأقتصاد للتأمين'!C13+'[1]دار السلام'!C13+[1]الحمراء!C13+[1]دلنيا!C13+'[1]دار الثقة'!C13+'[1]الشرق الأوسط'!C13+[1]الخير!C13+[1]الأهلية!C13+[1]الأمين!C13+[1]المصير!C13+[1]الرهام!C13+'[1]جيهان 2'!C13+[1]اسيا!C13+[1]البادية!C13+[1]الأتحاد!C13+[1]الخليج!C13+'[1]ستار كار'!C13+[1]أور!C13</f>
        <v>3831418</v>
      </c>
      <c r="D12" s="22">
        <v>3500</v>
      </c>
      <c r="E12" s="12" t="s">
        <v>22</v>
      </c>
      <c r="F12" s="11">
        <f>'[1]العراق الدولية'!F13+'[1]الأقتصاد للتأمين'!F13+'[1]دار السلام'!F13+[1]الحمراء!F13+[1]دلنيا!F13+'[1]دار الثقة'!F13+'[1]الشرق الأوسط'!F13+[1]الخير!F13+[1]الأهلية!F13+[1]الأمين!F13+[1]المصير!F13+[1]الرهام!F13+'[1]جيهان 2'!F13+[1]اسيا!F13+[1]البادية!F13+[1]الأتحاد!F13+[1]الخليج!F13+'[1]ستار كار'!F13+[1]أور!F13</f>
        <v>16966205</v>
      </c>
    </row>
    <row r="13" spans="1:6" ht="17.25" customHeight="1">
      <c r="A13" s="22">
        <v>1000</v>
      </c>
      <c r="B13" s="12" t="s">
        <v>23</v>
      </c>
      <c r="C13" s="23">
        <f>'[1]العراق الدولية'!C14+'[1]الأقتصاد للتأمين'!C14+'[1]دار السلام'!C14+[1]الحمراء!C14+[1]دلنيا!C14+'[1]دار الثقة'!C14+'[1]الشرق الأوسط'!C14+[1]الخير!C14+[1]الأهلية!C14+[1]الأمين!C14+[1]المصير!C14+[1]الرهام!C14+'[1]جيهان 2'!C14+[1]اسيا!C14+[1]البادية!C14+[1]الأتحاد!C14+[1]الخليج!C14+'[1]ستار كار'!C14+[1]أور!C14</f>
        <v>6714930</v>
      </c>
      <c r="D13" s="22">
        <v>3600</v>
      </c>
      <c r="E13" s="12" t="s">
        <v>24</v>
      </c>
      <c r="F13" s="11">
        <f>'[1]العراق الدولية'!F14+'[1]الأقتصاد للتأمين'!F14+'[1]دار السلام'!F14+[1]الحمراء!F14+[1]دلنيا!F14+'[1]دار الثقة'!F14+'[1]الشرق الأوسط'!F14+[1]الخير!F14+[1]الأهلية!F14+[1]الأمين!F14+[1]المصير!F14+[1]الرهام!F14+'[1]جيهان 2'!F14+[1]اسيا!F14+[1]البادية!F14+[1]الأتحاد!F14+[1]الخليج!F14+'[1]ستار كار'!F14+[1]أور!F14</f>
        <v>631047</v>
      </c>
    </row>
    <row r="14" spans="1:6" ht="17.25" customHeight="1">
      <c r="A14" s="22">
        <v>1100</v>
      </c>
      <c r="B14" s="12" t="s">
        <v>25</v>
      </c>
      <c r="C14" s="23">
        <f>'[1]العراق الدولية'!C15+'[1]الأقتصاد للتأمين'!C15+'[1]دار السلام'!C15+[1]الحمراء!C15+[1]دلنيا!C15+'[1]دار الثقة'!C15+'[1]الشرق الأوسط'!C15+[1]الخير!C15+[1]الأهلية!C15+[1]الأمين!C15+[1]المصير!C15+[1]الرهام!C15+'[1]جيهان 2'!C15+[1]اسيا!C15+[1]البادية!C15+[1]الأتحاد!C15+[1]الخليج!C15+'[1]ستار كار'!C15+[1]أور!C15</f>
        <v>105906657</v>
      </c>
      <c r="D14" s="22">
        <v>3700</v>
      </c>
      <c r="E14" s="12" t="s">
        <v>71</v>
      </c>
      <c r="F14" s="11">
        <f>'[1]العراق الدولية'!F15+'[1]الأقتصاد للتأمين'!F15+'[1]دار السلام'!F15+[1]الحمراء!F15+[1]دلنيا!F15+'[1]دار الثقة'!F15+'[1]الشرق الأوسط'!F15+[1]الخير!F15+[1]الأهلية!F15+[1]الأمين!F15+[1]المصير!F15+[1]الرهام!F15+'[1]جيهان 2'!F15+[1]اسيا!F15+[1]البادية!F15+[1]الأتحاد!F15+[1]الخليج!F15+'[1]ستار كار'!F15+[1]أور!F15</f>
        <v>0</v>
      </c>
    </row>
    <row r="15" spans="1:6" ht="17.25" customHeight="1">
      <c r="A15" s="22">
        <v>1200</v>
      </c>
      <c r="B15" s="12" t="s">
        <v>72</v>
      </c>
      <c r="C15" s="23">
        <f>'[1]العراق الدولية'!C16+'[1]الأقتصاد للتأمين'!C16+'[1]دار السلام'!C16+[1]الحمراء!C16+[1]دلنيا!C16+'[1]دار الثقة'!C16+'[1]الشرق الأوسط'!C16+[1]الخير!C16+[1]الأهلية!C16+[1]الأمين!C16+[1]المصير!C16+[1]الرهام!C16+'[1]جيهان 2'!C16+[1]اسيا!C16+[1]البادية!C16+[1]الأتحاد!C16+[1]الخليج!C16+'[1]ستار كار'!C16+[1]أور!C16</f>
        <v>0</v>
      </c>
      <c r="D15" s="22">
        <v>3800</v>
      </c>
      <c r="E15" s="12" t="s">
        <v>28</v>
      </c>
      <c r="F15" s="11">
        <f>'[1]العراق الدولية'!F16+'[1]الأقتصاد للتأمين'!F16+'[1]دار السلام'!F16+[1]الحمراء!F16+[1]دلنيا!F16+'[1]دار الثقة'!F16+'[1]الشرق الأوسط'!F16+[1]الخير!F16+[1]الأهلية!F16+[1]الأمين!F16+[1]المصير!F16+[1]الرهام!F16+'[1]جيهان 2'!F16+[1]اسيا!F16+[1]البادية!F16+[1]الأتحاد!F16+[1]الخليج!F16+'[1]ستار كار'!F16+[1]أور!F16</f>
        <v>16335158</v>
      </c>
    </row>
    <row r="16" spans="1:6" ht="17.25" customHeight="1">
      <c r="A16" s="22">
        <v>1300</v>
      </c>
      <c r="B16" s="12" t="s">
        <v>94</v>
      </c>
      <c r="C16" s="23">
        <f>'[1]العراق الدولية'!C17+'[1]الأقتصاد للتأمين'!C17+'[1]دار السلام'!C17+[1]الحمراء!C17+[1]دلنيا!C17+'[1]دار الثقة'!C17+'[1]الشرق الأوسط'!C17+[1]الخير!C17+[1]الأهلية!C17+[1]الأمين!C17+[1]المصير!C17+[1]الرهام!C17+'[1]جيهان 2'!C17+[1]اسيا!C17+[1]البادية!C17+[1]الأتحاد!C17+[1]الخليج!C17+'[1]ستار كار'!C17+[1]أور!C17</f>
        <v>18777433</v>
      </c>
      <c r="D16" s="22">
        <v>3900</v>
      </c>
      <c r="E16" s="12" t="s">
        <v>95</v>
      </c>
      <c r="F16" s="11">
        <f>'[1]العراق الدولية'!F17+'[1]الأقتصاد للتأمين'!F17+'[1]دار السلام'!F17+[1]الحمراء!F17+[1]دلنيا!F17+'[1]دار الثقة'!F17+'[1]الشرق الأوسط'!F17+[1]الخير!F17+[1]الأهلية!F17+[1]الأمين!F17+[1]المصير!F17+[1]الرهام!F17+'[1]جيهان 2'!F17+[1]اسيا!F17+[1]البادية!F17+[1]الأتحاد!F17+[1]الخليج!F17+'[1]ستار كار'!F17+[1]أور!F17</f>
        <v>869302</v>
      </c>
    </row>
    <row r="17" spans="1:6" ht="17.25" customHeight="1">
      <c r="A17" s="22">
        <v>1400</v>
      </c>
      <c r="B17" s="12" t="s">
        <v>31</v>
      </c>
      <c r="C17" s="23">
        <f>'[1]العراق الدولية'!C18+'[1]الأقتصاد للتأمين'!C18+'[1]دار السلام'!C18+[1]الحمراء!C18+[1]دلنيا!C18+'[1]دار الثقة'!C18+'[1]الشرق الأوسط'!C18+[1]الخير!C18+[1]الأهلية!C18+[1]الأمين!C18+[1]المصير!C18+[1]الرهام!C18+'[1]جيهان 2'!C18+[1]اسيا!C18+[1]البادية!C18+[1]الأتحاد!C18+[1]الخليج!C18+'[1]ستار كار'!C18+[1]أور!C18</f>
        <v>124684090</v>
      </c>
      <c r="D17" s="22">
        <v>4000</v>
      </c>
      <c r="E17" s="12" t="s">
        <v>74</v>
      </c>
      <c r="F17" s="11">
        <f>'[1]العراق الدولية'!F18+'[1]الأقتصاد للتأمين'!F18+'[1]دار السلام'!F18+[1]الحمراء!F18+[1]دلنيا!F18+'[1]دار الثقة'!F18+'[1]الشرق الأوسط'!F18+[1]الخير!F18+[1]الأهلية!F18+[1]الأمين!F18+[1]المصير!F18+[1]الرهام!F18+'[1]جيهان 2'!F18+[1]اسيا!F18+[1]البادية!F18+[1]الأتحاد!F18+[1]الخليج!F18+'[1]ستار كار'!F18+[1]أور!F18</f>
        <v>15465856</v>
      </c>
    </row>
    <row r="18" spans="1:6" ht="17.25" customHeight="1">
      <c r="A18" s="22">
        <v>1500</v>
      </c>
      <c r="B18" s="12" t="s">
        <v>75</v>
      </c>
      <c r="C18" s="23">
        <f>'[1]العراق الدولية'!C19+'[1]الأقتصاد للتأمين'!C19+'[1]دار السلام'!C19+[1]الحمراء!C19+[1]دلنيا!C19+'[1]دار الثقة'!C19+'[1]الشرق الأوسط'!C19+[1]الخير!C19+[1]الأهلية!C19+[1]الأمين!C19+[1]المصير!C19+[1]الرهام!C19+'[1]جيهان 2'!C19+[1]اسيا!C19+[1]البادية!C19+[1]الأتحاد!C19+[1]الخليج!C19+'[1]ستار كار'!C19+[1]أور!C19</f>
        <v>18379757</v>
      </c>
      <c r="D18" s="22">
        <v>4100</v>
      </c>
      <c r="E18" s="12" t="s">
        <v>76</v>
      </c>
      <c r="F18" s="11">
        <f>'[1]العراق الدولية'!F19+'[1]الأقتصاد للتأمين'!F19+'[1]دار السلام'!F19+[1]الحمراء!F19+[1]دلنيا!F19+'[1]دار الثقة'!F19+'[1]الشرق الأوسط'!F19+[1]الخير!F19+[1]الأهلية!F19+[1]الأمين!F19+[1]المصير!F19+[1]الرهام!F19+'[1]جيهان 2'!F19+[1]اسيا!F19+[1]البادية!F19+[1]الأتحاد!F19+[1]الخليج!F19+'[1]ستار كار'!F19+[1]أور!F19</f>
        <v>-261160</v>
      </c>
    </row>
    <row r="19" spans="1:6" ht="17.25" customHeight="1">
      <c r="A19" s="22">
        <v>1600</v>
      </c>
      <c r="B19" s="12" t="s">
        <v>96</v>
      </c>
      <c r="C19" s="23">
        <f>'[1]العراق الدولية'!C20+'[1]الأقتصاد للتأمين'!C20+'[1]دار السلام'!C20+[1]الحمراء!C20+[1]دلنيا!C20+'[1]دار الثقة'!C20+'[1]الشرق الأوسط'!C20+[1]الخير!C20+[1]الأهلية!C20+[1]الأمين!C20+[1]المصير!C20+[1]الرهام!C20+'[1]جيهان 2'!C20+[1]اسيا!C20+[1]البادية!C20+[1]الأتحاد!C20+[1]الخليج!C20+'[1]ستار كار'!C20+[1]أور!C20</f>
        <v>1883711</v>
      </c>
      <c r="D19" s="22">
        <v>4200</v>
      </c>
      <c r="E19" s="12" t="s">
        <v>78</v>
      </c>
      <c r="F19" s="11">
        <f>'[1]العراق الدولية'!F20+'[1]الأقتصاد للتأمين'!F20+'[1]دار السلام'!F20+[1]الحمراء!F20+[1]دلنيا!F20+'[1]دار الثقة'!F20+'[1]الشرق الأوسط'!F20+[1]الخير!F20+[1]الأهلية!F20+[1]الأمين!F20+[1]المصير!F20+[1]الرهام!F20+'[1]جيهان 2'!F20+[1]اسيا!F20+[1]البادية!F20+[1]الأتحاد!F20+[1]الخليج!F20+'[1]ستار كار'!F20+[1]أور!F20</f>
        <v>15204696</v>
      </c>
    </row>
    <row r="20" spans="1:6" ht="17.25" customHeight="1">
      <c r="A20" s="22">
        <v>1700</v>
      </c>
      <c r="B20" s="12" t="s">
        <v>79</v>
      </c>
      <c r="C20" s="23">
        <f>'[1]العراق الدولية'!C21+'[1]الأقتصاد للتأمين'!C21+'[1]دار السلام'!C21+[1]الحمراء!C21+[1]دلنيا!C21+'[1]دار الثقة'!C21+'[1]الشرق الأوسط'!C21+[1]الخير!C21+[1]الأهلية!C21+[1]الأمين!C21+[1]المصير!C21+[1]الرهام!C21+'[1]جيهان 2'!C21+[1]اسيا!C21+[1]البادية!C21+[1]الأتحاد!C21+[1]الخليج!C21+'[1]ستار كار'!C21+[1]أور!C21</f>
        <v>16496046</v>
      </c>
      <c r="D20" s="22">
        <v>4220</v>
      </c>
      <c r="E20" s="12" t="s">
        <v>38</v>
      </c>
      <c r="F20" s="11">
        <f>'[1]العراق الدولية'!F21+'[1]الأقتصاد للتأمين'!F21+'[1]دار السلام'!F21+[1]الحمراء!F21+[1]دلنيا!F21+'[1]دار الثقة'!F21+'[1]الشرق الأوسط'!F21+[1]الخير!F21+[1]الأهلية!F21+[1]الأمين!F21+[1]المصير!F21+[1]الرهام!F21+'[1]جيهان 2'!F21+[1]اسيا!F21+[1]البادية!F21+[1]الأتحاد!F21+[1]الخليج!F21+'[1]ستار كار'!F21+[1]أور!F21</f>
        <v>12308993</v>
      </c>
    </row>
    <row r="21" spans="1:6" ht="17.25" customHeight="1">
      <c r="A21" s="22">
        <v>1800</v>
      </c>
      <c r="B21" s="12" t="s">
        <v>39</v>
      </c>
      <c r="C21" s="23">
        <f>'[1]العراق الدولية'!C22+'[1]الأقتصاد للتأمين'!C22+'[1]دار السلام'!C22+[1]الحمراء!C22+[1]دلنيا!C22+'[1]دار الثقة'!C22+'[1]الشرق الأوسط'!C22+[1]الخير!C22+[1]الأهلية!C22+[1]الأمين!C22+[1]المصير!C22+[1]الرهام!C22+'[1]جيهان 2'!C22+[1]اسيا!C22+[1]البادية!C22+[1]الأتحاد!C22+[1]الخليج!C22+'[1]ستار كار'!C22+[1]أور!C22</f>
        <v>0</v>
      </c>
      <c r="D21" s="22">
        <v>4221</v>
      </c>
      <c r="E21" s="24" t="s">
        <v>40</v>
      </c>
      <c r="F21" s="11">
        <f>'[1]العراق الدولية'!F22+'[1]الأقتصاد للتأمين'!F22+'[1]دار السلام'!F22+[1]الحمراء!F22+[1]دلنيا!F22+'[1]دار الثقة'!F22+'[1]الشرق الأوسط'!F22+[1]الخير!F22+[1]الأهلية!F22+[1]الأمين!F22+[1]المصير!F22+[1]الرهام!F22+'[1]جيهان 2'!F22+[1]اسيا!F22+[1]البادية!F22+[1]الأتحاد!F22+[1]الخليج!F22+'[1]ستار كار'!F22+[1]أور!F22</f>
        <v>11506507</v>
      </c>
    </row>
    <row r="22" spans="1:6" ht="17.25" customHeight="1">
      <c r="A22" s="22">
        <v>1900</v>
      </c>
      <c r="B22" s="12" t="s">
        <v>80</v>
      </c>
      <c r="C22" s="23">
        <f>'[1]العراق الدولية'!C23+'[1]الأقتصاد للتأمين'!C23+'[1]دار السلام'!C23+[1]الحمراء!C23+[1]دلنيا!C23+'[1]دار الثقة'!C23+'[1]الشرق الأوسط'!C23+[1]الخير!C23+[1]الأهلية!C23+[1]الأمين!C23+[1]المصير!C23+[1]الرهام!C23+'[1]جيهان 2'!C23+[1]اسيا!C23+[1]البادية!C23+[1]الأتحاد!C23+[1]الخليج!C23+'[1]ستار كار'!C23+[1]أور!C23</f>
        <v>0</v>
      </c>
      <c r="D22" s="22">
        <v>4222</v>
      </c>
      <c r="E22" s="24" t="s">
        <v>42</v>
      </c>
      <c r="F22" s="11">
        <f>'[1]العراق الدولية'!F23+'[1]الأقتصاد للتأمين'!F23+'[1]دار السلام'!F23+[1]الحمراء!F23+[1]دلنيا!F23+'[1]دار الثقة'!F23+'[1]الشرق الأوسط'!F23+[1]الخير!F23+[1]الأهلية!F23+[1]الأمين!F23+[1]المصير!F23+[1]الرهام!F23+'[1]جيهان 2'!F23+[1]اسيا!F23+[1]البادية!F23+[1]الأتحاد!F23+[1]الخليج!F23+'[1]ستار كار'!F23+[1]أور!F23</f>
        <v>802486</v>
      </c>
    </row>
    <row r="23" spans="1:6" ht="17.25" customHeight="1">
      <c r="A23" s="22">
        <v>2000</v>
      </c>
      <c r="B23" s="12" t="s">
        <v>81</v>
      </c>
      <c r="C23" s="23">
        <f>'[1]العراق الدولية'!C24+'[1]الأقتصاد للتأمين'!C24+'[1]دار السلام'!C24+[1]الحمراء!C24+[1]دلنيا!C24+'[1]دار الثقة'!C24+'[1]الشرق الأوسط'!C24+[1]الخير!C24+[1]الأهلية!C24+[1]الأمين!C24+[1]المصير!C24+[1]الرهام!C24+'[1]جيهان 2'!C24+[1]اسيا!C24+[1]البادية!C24+[1]الأتحاد!C24+[1]الخليج!C24+'[1]ستار كار'!C24+[1]أور!C24</f>
        <v>17557148</v>
      </c>
      <c r="D23" s="22">
        <v>4223</v>
      </c>
      <c r="E23" s="24" t="s">
        <v>44</v>
      </c>
      <c r="F23" s="11">
        <f>'[1]العراق الدولية'!F24+'[1]الأقتصاد للتأمين'!F24+'[1]دار السلام'!F24+[1]الحمراء!F24+[1]دلنيا!F24+'[1]دار الثقة'!F24+'[1]الشرق الأوسط'!F24+[1]الخير!F24+[1]الأهلية!F24+[1]الأمين!F24+[1]المصير!F24+[1]الرهام!F24+'[1]جيهان 2'!F24+[1]اسيا!F24+[1]البادية!F24+[1]الأتحاد!F24+[1]الخليج!F24+'[1]ستار كار'!F24+[1]أور!F24</f>
        <v>0</v>
      </c>
    </row>
    <row r="24" spans="1:6" ht="17.25" customHeight="1">
      <c r="A24" s="22">
        <v>2100</v>
      </c>
      <c r="B24" s="12" t="s">
        <v>82</v>
      </c>
      <c r="C24" s="23">
        <f>'[1]العراق الدولية'!C25+'[1]الأقتصاد للتأمين'!C25+'[1]دار السلام'!C25+[1]الحمراء!C25+[1]دلنيا!C25+'[1]دار الثقة'!C25+'[1]الشرق الأوسط'!C25+[1]الخير!C25+[1]الأهلية!C25+[1]الأمين!C25+[1]المصير!C25+[1]الرهام!C25+'[1]جيهان 2'!C25+[1]اسيا!C25+[1]البادية!C25+[1]الأتحاد!C25+[1]الخليج!C25+'[1]ستار كار'!C25+[1]أور!C25</f>
        <v>0</v>
      </c>
      <c r="D24" s="22">
        <v>4240</v>
      </c>
      <c r="E24" s="12" t="s">
        <v>83</v>
      </c>
      <c r="F24" s="11">
        <f>'[1]العراق الدولية'!F25+'[1]الأقتصاد للتأمين'!F25+'[1]دار السلام'!F25+[1]الحمراء!F25+[1]دلنيا!F25+'[1]دار الثقة'!F25+'[1]الشرق الأوسط'!F25+[1]الخير!F25+[1]الأهلية!F25+[1]الأمين!F25+[1]المصير!F25+[1]الرهام!F25+'[1]جيهان 2'!F25+[1]اسيا!F25+[1]البادية!F25+[1]الأتحاد!F25+[1]الخليج!F25+'[1]ستار كار'!F25+[1]أور!F25</f>
        <v>4111583</v>
      </c>
    </row>
    <row r="25" spans="1:6" ht="17.25" customHeight="1">
      <c r="A25" s="22">
        <v>2200</v>
      </c>
      <c r="B25" s="12" t="s">
        <v>47</v>
      </c>
      <c r="C25" s="23">
        <f>'[1]العراق الدولية'!C26+'[1]الأقتصاد للتأمين'!C26+'[1]دار السلام'!C26+[1]الحمراء!C26+[1]دلنيا!C26+'[1]دار الثقة'!C26+'[1]الشرق الأوسط'!C26+[1]الخير!C26+[1]الأهلية!C26+[1]الأمين!C26+[1]المصير!C26+[1]الرهام!C26+'[1]جيهان 2'!C26+[1]اسيا!C26+[1]البادية!C26+[1]الأتحاد!C26+[1]الخليج!C26+'[1]ستار كار'!C26+[1]أور!C26</f>
        <v>52926656</v>
      </c>
      <c r="D25" s="22">
        <v>4260</v>
      </c>
      <c r="E25" s="12" t="s">
        <v>84</v>
      </c>
      <c r="F25" s="11">
        <f>'[1]العراق الدولية'!F26+'[1]الأقتصاد للتأمين'!F26+'[1]دار السلام'!F26+[1]الحمراء!F26+[1]دلنيا!F26+'[1]دار الثقة'!F26+'[1]الشرق الأوسط'!F26+[1]الخير!F26+[1]الأهلية!F26+[1]الأمين!F26+[1]المصير!F26+[1]الرهام!F26+'[1]جيهان 2'!F26+[1]اسيا!F26+[1]البادية!F26+[1]الأتحاد!F26+[1]الخليج!F26+'[1]ستار كار'!F26+[1]أور!F26</f>
        <v>-1220380</v>
      </c>
    </row>
    <row r="26" spans="1:6" ht="17.25" customHeight="1">
      <c r="A26" s="22">
        <v>2300</v>
      </c>
      <c r="B26" s="12" t="s">
        <v>85</v>
      </c>
      <c r="C26" s="23">
        <f>'[1]العراق الدولية'!C27+'[1]الأقتصاد للتأمين'!C27+'[1]دار السلام'!C27+[1]الحمراء!C27+[1]دلنيا!C27+'[1]دار الثقة'!C27+'[1]الشرق الأوسط'!C27+[1]الخير!C27+[1]الأهلية!C27+[1]الأمين!C27+[1]المصير!C27+[1]الرهام!C27+'[1]جيهان 2'!C27+[1]اسيا!C27+[1]البادية!C27+[1]الأتحاد!C27+[1]الخليج!C27+'[1]ستار كار'!C27+[1]أور!C27</f>
        <v>14324005</v>
      </c>
      <c r="D26" s="22">
        <v>4280</v>
      </c>
      <c r="E26" s="12" t="s">
        <v>86</v>
      </c>
      <c r="F26" s="11">
        <f>'[1]العراق الدولية'!F27+'[1]الأقتصاد للتأمين'!F27+'[1]دار السلام'!F27+[1]الحمراء!F27+[1]دلنيا!F27+'[1]دار الثقة'!F27+'[1]الشرق الأوسط'!F27+[1]الخير!F27+[1]الأهلية!F27+[1]الأمين!F27+[1]المصير!F27+[1]الرهام!F27+'[1]جيهان 2'!F27+[1]اسيا!F27+[1]البادية!F27+[1]الأتحاد!F27+[1]الخليج!F27+'[1]ستار كار'!F27+[1]أور!F27</f>
        <v>4500</v>
      </c>
    </row>
    <row r="27" spans="1:6" ht="17.25" customHeight="1">
      <c r="A27" s="22">
        <v>2400</v>
      </c>
      <c r="B27" s="12" t="s">
        <v>97</v>
      </c>
      <c r="C27" s="23">
        <f>'[1]العراق الدولية'!C28+'[1]الأقتصاد للتأمين'!C28+'[1]دار السلام'!C28+[1]الحمراء!C28+[1]دلنيا!C28+'[1]دار الثقة'!C28+'[1]الشرق الأوسط'!C28+[1]الخير!C28+[1]الأهلية!C28+[1]الأمين!C28+[1]المصير!C28+[1]الرهام!C28+'[1]جيهان 2'!C28+[1]اسيا!C28+[1]البادية!C28+[1]الأتحاد!C28+[1]الخليج!C28+'[1]ستار كار'!C28+[1]أور!C28</f>
        <v>23219158</v>
      </c>
      <c r="D27" s="22">
        <v>4300</v>
      </c>
      <c r="E27" s="12" t="s">
        <v>88</v>
      </c>
      <c r="F27" s="11">
        <f>'[1]العراق الدولية'!F28+'[1]الأقتصاد للتأمين'!F28+'[1]دار السلام'!F28+[1]الحمراء!F28+[1]دلنيا!F28+'[1]دار الثقة'!F28+'[1]الشرق الأوسط'!F28+[1]الخير!F28+[1]الأهلية!F28+[1]الأمين!F28+[1]المصير!F28+[1]الرهام!F28+'[1]جيهان 2'!F28+[1]اسيا!F28+[1]البادية!F28+[1]الأتحاد!F28+[1]الخليج!F28+'[1]ستار كار'!F28+[1]أور!F28</f>
        <v>16096903</v>
      </c>
    </row>
    <row r="28" spans="1:6" ht="17.25" customHeight="1">
      <c r="A28" s="22">
        <v>2500</v>
      </c>
      <c r="B28" s="12" t="s">
        <v>89</v>
      </c>
      <c r="C28" s="23">
        <f>'[1]العراق الدولية'!C29+'[1]الأقتصاد للتأمين'!C29+'[1]دار السلام'!C29+[1]الحمراء!C29+[1]دلنيا!C29+'[1]دار الثقة'!C29+'[1]الشرق الأوسط'!C29+[1]الخير!C29+[1]الأهلية!C29+[1]الأمين!C29+[1]المصير!C29+[1]الرهام!C29+'[1]جيهان 2'!C29+[1]اسيا!C29+[1]البادية!C29+[1]الأتحاد!C29+[1]الخليج!C29+'[1]ستار كار'!C29+[1]أور!C29</f>
        <v>108026967</v>
      </c>
      <c r="D28" s="22">
        <v>4400</v>
      </c>
      <c r="E28" s="12" t="s">
        <v>90</v>
      </c>
      <c r="F28" s="11">
        <f>'[1]العراق الدولية'!F29+'[1]الأقتصاد للتأمين'!F29+'[1]دار السلام'!F29+[1]الحمراء!F29+[1]دلنيا!F29+'[1]دار الثقة'!F29+'[1]الشرق الأوسط'!F29+[1]الخير!F29+[1]الأهلية!F29+[1]الأمين!F29+[1]المصير!F29+[1]الرهام!F29+'[1]جيهان 2'!F29+[1]اسيا!F29+[1]البادية!F29+[1]الأتحاد!F29+[1]الخليج!F29+'[1]ستار كار'!F29+[1]أور!F29</f>
        <v>4111583</v>
      </c>
    </row>
    <row r="29" spans="1:6" ht="17.25" customHeight="1">
      <c r="A29" s="22">
        <v>2600</v>
      </c>
      <c r="B29" s="12" t="s">
        <v>55</v>
      </c>
      <c r="C29" s="23">
        <f>'[1]العراق الدولية'!C30+'[1]الأقتصاد للتأمين'!C30+'[1]دار السلام'!C30+[1]الحمراء!C30+[1]دلنيا!C30+'[1]دار الثقة'!C30+'[1]الشرق الأوسط'!C30+[1]الخير!C30+[1]الأهلية!C30+[1]الأمين!C30+[1]المصير!C30+[1]الرهام!C30+'[1]جيهان 2'!C30+[1]اسيا!C30+[1]البادية!C30+[1]الأتحاد!C30+[1]الخليج!C30+'[1]ستار كار'!C30+[1]أور!C30</f>
        <v>89249534</v>
      </c>
      <c r="D29" s="22">
        <v>4500</v>
      </c>
      <c r="E29" s="12" t="s">
        <v>56</v>
      </c>
      <c r="F29" s="11">
        <f>'[1]العراق الدولية'!F30+'[1]الأقتصاد للتأمين'!F30+'[1]دار السلام'!F30+[1]الحمراء!F30+[1]دلنيا!F30+'[1]دار الثقة'!F30+'[1]الشرق الأوسط'!F30+[1]الخير!F30+[1]الأهلية!F30+[1]الأمين!F30+[1]المصير!F30+[1]الرهام!F30+'[1]جيهان 2'!F30+[1]اسيا!F30+[1]البادية!F30+[1]الأتحاد!F30+[1]الخليج!F30+'[1]ستار كار'!F30+[1]أور!F30</f>
        <v>11354273</v>
      </c>
    </row>
  </sheetData>
  <mergeCells count="1">
    <mergeCell ref="A1:F1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/>
  <sheetData>
    <row r="1" spans="1:6" ht="27.75">
      <c r="A1" s="27" t="s">
        <v>100</v>
      </c>
      <c r="B1" s="27"/>
      <c r="C1" s="27"/>
      <c r="D1" s="27"/>
      <c r="E1" s="27"/>
      <c r="F1" s="27"/>
    </row>
    <row r="2" spans="1:6" ht="27.75">
      <c r="A2" s="28" t="s">
        <v>101</v>
      </c>
      <c r="B2" s="28"/>
      <c r="C2" s="28"/>
      <c r="D2" s="29"/>
      <c r="E2" s="29"/>
      <c r="F2" s="30" t="s">
        <v>1</v>
      </c>
    </row>
    <row r="3" spans="1:6" ht="24.75">
      <c r="A3" s="31" t="s">
        <v>58</v>
      </c>
      <c r="B3" s="32" t="s">
        <v>3</v>
      </c>
      <c r="C3" s="31" t="s">
        <v>102</v>
      </c>
      <c r="D3" s="31" t="s">
        <v>58</v>
      </c>
      <c r="E3" s="32" t="s">
        <v>92</v>
      </c>
      <c r="F3" s="31" t="s">
        <v>103</v>
      </c>
    </row>
    <row r="4" spans="1:6" ht="24.75">
      <c r="A4" s="33">
        <v>100</v>
      </c>
      <c r="B4" s="34" t="s">
        <v>104</v>
      </c>
      <c r="C4" s="35">
        <f>'[2]نشاط 1 '!C5+'[2]نشاط 2'!C5+[2]نشاط4!C5+[2]نشاط5!C5+'[2]نشاط 7'!C5</f>
        <v>117494550</v>
      </c>
      <c r="D4" s="33">
        <v>2200</v>
      </c>
      <c r="E4" s="36" t="s">
        <v>105</v>
      </c>
      <c r="F4" s="37">
        <f>'[2]نشاط 1 '!F5+'[2]نشاط 2'!F5+[2]نشاط4!F5+[2]نشاط5!F5+'[2]نشاط 7'!F5</f>
        <v>22803197</v>
      </c>
    </row>
    <row r="5" spans="1:6" ht="24.75">
      <c r="A5" s="33">
        <v>200</v>
      </c>
      <c r="B5" s="34" t="s">
        <v>106</v>
      </c>
      <c r="C5" s="35">
        <f>'[2]نشاط 1 '!C6+'[2]نشاط 2'!C6+[2]نشاط4!C6+[2]نشاط5!C6+'[2]نشاط 7'!C6</f>
        <v>-43952543</v>
      </c>
      <c r="D5" s="33">
        <v>2300</v>
      </c>
      <c r="E5" s="34" t="s">
        <v>107</v>
      </c>
      <c r="F5" s="38">
        <f>'[2]نشاط 1 '!F6+'[2]نشاط 2'!F6+[2]نشاط4!F6+[2]نشاط5!F6+'[2]نشاط 7'!F6</f>
        <v>36963699</v>
      </c>
    </row>
    <row r="6" spans="1:6" ht="24.75">
      <c r="A6" s="33">
        <v>300</v>
      </c>
      <c r="B6" s="34" t="s">
        <v>108</v>
      </c>
      <c r="C6" s="35">
        <f>'[2]نشاط 1 '!C7+'[2]نشاط 2'!C7+[2]نشاط4!C7+[2]نشاط5!C7+'[2]نشاط 7'!C7</f>
        <v>211100</v>
      </c>
      <c r="D6" s="33">
        <v>2310</v>
      </c>
      <c r="E6" s="34" t="s">
        <v>109</v>
      </c>
      <c r="F6" s="38">
        <f>'[2]نشاط 1 '!F7+'[2]نشاط 2'!F7+[2]نشاط4!F7+[2]نشاط5!F7+'[2]نشاط 7'!F7</f>
        <v>13483131</v>
      </c>
    </row>
    <row r="7" spans="1:6" ht="24.75">
      <c r="A7" s="33">
        <v>400</v>
      </c>
      <c r="B7" s="34" t="s">
        <v>110</v>
      </c>
      <c r="C7" s="35">
        <f>'[2]نشاط 1 '!C8+'[2]نشاط 2'!C8+[2]نشاط4!C8+[2]نشاط5!C8+'[2]نشاط 7'!C8</f>
        <v>73753107</v>
      </c>
      <c r="D7" s="33">
        <v>2320</v>
      </c>
      <c r="E7" s="34" t="s">
        <v>111</v>
      </c>
      <c r="F7" s="38">
        <f>'[2]نشاط 1 '!F8+'[2]نشاط 2'!F8+[2]نشاط4!F8+[2]نشاط5!F8+'[2]نشاط 7'!F8</f>
        <v>22286068</v>
      </c>
    </row>
    <row r="8" spans="1:6" ht="24.75">
      <c r="A8" s="33">
        <v>500</v>
      </c>
      <c r="B8" s="34" t="s">
        <v>112</v>
      </c>
      <c r="C8" s="35">
        <f>'[2]نشاط 1 '!C9+'[2]نشاط 2'!C9+[2]نشاط4!C9+[2]نشاط5!C9+'[2]نشاط 7'!C9</f>
        <v>871936</v>
      </c>
      <c r="D8" s="33">
        <v>2400</v>
      </c>
      <c r="E8" s="34" t="s">
        <v>113</v>
      </c>
      <c r="F8" s="38">
        <f>'[2]نشاط 1 '!F9+'[2]نشاط 2'!F9+[2]نشاط4!F9+[2]نشاط5!F9+'[2]نشاط 7'!F9</f>
        <v>39439839</v>
      </c>
    </row>
    <row r="9" spans="1:6" ht="24.75">
      <c r="A9" s="33">
        <v>600</v>
      </c>
      <c r="B9" s="34" t="s">
        <v>64</v>
      </c>
      <c r="C9" s="35">
        <f>'[2]نشاط 1 '!C10+'[2]نشاط 2'!C10+[2]نشاط4!C10+[2]نشاط5!C10+'[2]نشاط 7'!C10</f>
        <v>18030000</v>
      </c>
      <c r="D9" s="33">
        <v>2500</v>
      </c>
      <c r="E9" s="34" t="s">
        <v>114</v>
      </c>
      <c r="F9" s="38">
        <f>'[2]نشاط 1 '!F10+'[2]نشاط 2'!F10+[2]نشاط4!F10+[2]نشاط5!F10+'[2]نشاط 7'!F10</f>
        <v>-7352833</v>
      </c>
    </row>
    <row r="10" spans="1:6" ht="24.75">
      <c r="A10" s="33">
        <v>700</v>
      </c>
      <c r="B10" s="34" t="s">
        <v>115</v>
      </c>
      <c r="C10" s="35">
        <f>'[2]نشاط 1 '!C11+'[2]نشاط 2'!C11+[2]نشاط4!C11+[2]نشاط5!C11+'[2]نشاط 7'!C11</f>
        <v>92655043</v>
      </c>
      <c r="D10" s="33">
        <v>2600</v>
      </c>
      <c r="E10" s="34" t="s">
        <v>116</v>
      </c>
      <c r="F10" s="38">
        <f>'[2]نشاط 1 '!F11+'[2]نشاط 2'!F11+[2]نشاط4!F11+[2]نشاط5!F11+'[2]نشاط 7'!F11</f>
        <v>6511782</v>
      </c>
    </row>
    <row r="11" spans="1:6" ht="24.75">
      <c r="A11" s="33">
        <v>800</v>
      </c>
      <c r="B11" s="34" t="s">
        <v>117</v>
      </c>
      <c r="C11" s="35">
        <f>'[2]نشاط 1 '!C12+'[2]نشاط 2'!C12+[2]نشاط4!C12+[2]نشاط5!C12+'[2]نشاط 7'!C12</f>
        <v>72016775</v>
      </c>
      <c r="D11" s="33">
        <v>2700</v>
      </c>
      <c r="E11" s="34" t="s">
        <v>118</v>
      </c>
      <c r="F11" s="38">
        <f>'[2]نشاط 1 '!F12+'[2]نشاط 2'!F12+[2]نشاط4!F12+[2]نشاط5!F12+'[2]نشاط 7'!F12</f>
        <v>38598788</v>
      </c>
    </row>
    <row r="12" spans="1:6" ht="24.75">
      <c r="A12" s="33">
        <v>900</v>
      </c>
      <c r="B12" s="34" t="s">
        <v>119</v>
      </c>
      <c r="C12" s="35">
        <f>'[2]نشاط 1 '!C13+'[2]نشاط 2'!C13+[2]نشاط4!C13+[2]نشاط5!C13+'[2]نشاط 7'!C13</f>
        <v>164671818</v>
      </c>
      <c r="D12" s="33">
        <v>2800</v>
      </c>
      <c r="E12" s="34" t="s">
        <v>120</v>
      </c>
      <c r="F12" s="38">
        <f>'[2]نشاط 1 '!F13+'[2]نشاط 2'!F13+[2]نشاط4!F13+[2]نشاط5!F13+'[2]نشاط 7'!F13</f>
        <v>37479781</v>
      </c>
    </row>
    <row r="13" spans="1:6" ht="24.75">
      <c r="A13" s="33">
        <v>1000</v>
      </c>
      <c r="B13" s="34" t="s">
        <v>121</v>
      </c>
      <c r="C13" s="35">
        <f>'[2]نشاط 1 '!C14+'[2]نشاط 2'!C14+[2]نشاط4!C14+[2]نشاط5!C14+'[2]نشاط 7'!C14</f>
        <v>27984098</v>
      </c>
      <c r="D13" s="33">
        <v>2900</v>
      </c>
      <c r="E13" s="34" t="s">
        <v>122</v>
      </c>
      <c r="F13" s="38">
        <f>'[2]نشاط 1 '!F14+'[2]نشاط 2'!F14+[2]نشاط4!F14+[2]نشاط5!F14+'[2]نشاط 7'!F14</f>
        <v>1119007</v>
      </c>
    </row>
    <row r="14" spans="1:6" ht="24.75">
      <c r="A14" s="33">
        <v>1100</v>
      </c>
      <c r="B14" s="34" t="s">
        <v>123</v>
      </c>
      <c r="C14" s="35">
        <f>'[2]نشاط 1 '!C15+'[2]نشاط 2'!C15+[2]نشاط4!C15+[2]نشاط5!C15+'[2]نشاط 7'!C15</f>
        <v>2396255</v>
      </c>
      <c r="D14" s="33">
        <v>3000</v>
      </c>
      <c r="E14" s="34" t="s">
        <v>124</v>
      </c>
      <c r="F14" s="38">
        <f>'[2]نشاط 1 '!F15+'[2]نشاط 2'!F15+[2]نشاط4!F15+[2]نشاط5!F15+'[2]نشاط 7'!F15</f>
        <v>94573</v>
      </c>
    </row>
    <row r="15" spans="1:6" ht="24.75">
      <c r="A15" s="33">
        <v>1200</v>
      </c>
      <c r="B15" s="34" t="s">
        <v>77</v>
      </c>
      <c r="C15" s="35">
        <f>'[2]نشاط 1 '!C16+'[2]نشاط 2'!C16+[2]نشاط4!C16+[2]نشاط5!C16+'[2]نشاط 7'!C16</f>
        <v>12584741</v>
      </c>
      <c r="D15" s="33">
        <v>3100</v>
      </c>
      <c r="E15" s="34" t="s">
        <v>71</v>
      </c>
      <c r="F15" s="38">
        <f>'[2]نشاط 1 '!F16+'[2]نشاط 2'!F16+[2]نشاط4!F16+[2]نشاط5!F16+'[2]نشاط 7'!F16</f>
        <v>9173100</v>
      </c>
    </row>
    <row r="16" spans="1:6" ht="24.75">
      <c r="A16" s="33">
        <v>1300</v>
      </c>
      <c r="B16" s="34" t="s">
        <v>125</v>
      </c>
      <c r="C16" s="35">
        <f>'[2]نشاط 1 '!C17+'[2]نشاط 2'!C17+[2]نشاط4!C17+[2]نشاط5!C17+'[2]نشاط 7'!C17</f>
        <v>17795612</v>
      </c>
      <c r="D16" s="33">
        <v>3200</v>
      </c>
      <c r="E16" s="34" t="s">
        <v>126</v>
      </c>
      <c r="F16" s="38">
        <f>'[2]نشاط 1 '!F17+'[2]نشاط 2'!F17+[2]نشاط4!F17+[2]نشاط5!F17+'[2]نشاط 7'!F17</f>
        <v>10197534</v>
      </c>
    </row>
    <row r="17" spans="1:6" ht="24.75">
      <c r="A17" s="33">
        <v>1400</v>
      </c>
      <c r="B17" s="34" t="s">
        <v>127</v>
      </c>
      <c r="C17" s="35">
        <f>'[2]نشاط 1 '!C18+'[2]نشاط 2'!C18+[2]نشاط4!C18+[2]نشاط5!C18+'[2]نشاط 7'!C18</f>
        <v>35891452</v>
      </c>
      <c r="D17" s="33">
        <v>3300</v>
      </c>
      <c r="E17" s="34" t="s">
        <v>95</v>
      </c>
      <c r="F17" s="38">
        <f>'[2]نشاط 1 '!F18+'[2]نشاط 2'!F18+[2]نشاط4!F18+[2]نشاط5!F18+'[2]نشاط 7'!F18</f>
        <v>1715286</v>
      </c>
    </row>
    <row r="18" spans="1:6" ht="24.75">
      <c r="A18" s="33">
        <v>1410</v>
      </c>
      <c r="B18" s="34" t="s">
        <v>128</v>
      </c>
      <c r="C18" s="35">
        <f>'[2]نشاط 1 '!C19+'[2]نشاط 2'!C19+[2]نشاط4!C19+[2]نشاط5!C19+'[2]نشاط 7'!C19</f>
        <v>19310014</v>
      </c>
      <c r="D18" s="33">
        <v>3400</v>
      </c>
      <c r="E18" s="34" t="s">
        <v>129</v>
      </c>
      <c r="F18" s="38">
        <f>'[2]نشاط 1 '!F19+'[2]نشاط 2'!F19+[2]نشاط4!F19+[2]نشاط5!F19+'[2]نشاط 7'!F19</f>
        <v>8482248</v>
      </c>
    </row>
    <row r="19" spans="1:6" ht="24.75">
      <c r="A19" s="33">
        <v>1420</v>
      </c>
      <c r="B19" s="34" t="s">
        <v>130</v>
      </c>
      <c r="C19" s="35">
        <f>'[2]نشاط 1 '!C20+'[2]نشاط 2'!C20+[2]نشاط4!C20+[2]نشاط5!C20+'[2]نشاط 7'!C20</f>
        <v>2564318</v>
      </c>
      <c r="D19" s="33">
        <v>3500</v>
      </c>
      <c r="E19" s="34" t="s">
        <v>76</v>
      </c>
      <c r="F19" s="38">
        <f>'[2]نشاط 1 '!F20+'[2]نشاط 2'!F20+[2]نشاط4!F20+[2]نشاط5!F20+'[2]نشاط 7'!F20</f>
        <v>-816471</v>
      </c>
    </row>
    <row r="20" spans="1:6" ht="24.75">
      <c r="A20" s="33">
        <v>1430</v>
      </c>
      <c r="B20" s="34" t="s">
        <v>131</v>
      </c>
      <c r="C20" s="35">
        <f>'[2]نشاط 1 '!C21+'[2]نشاط 2'!C21+[2]نشاط4!C21+[2]نشاط5!C21+'[2]نشاط 7'!C21</f>
        <v>10711369</v>
      </c>
      <c r="D20" s="33">
        <v>3600</v>
      </c>
      <c r="E20" s="34" t="s">
        <v>132</v>
      </c>
      <c r="F20" s="38">
        <f>'[2]نشاط 1 '!F21+'[2]نشاط 2'!F21+[2]نشاط4!F21+[2]نشاط5!F21+'[2]نشاط 7'!F21</f>
        <v>7665777</v>
      </c>
    </row>
    <row r="21" spans="1:6" ht="24.75">
      <c r="A21" s="33">
        <v>1440</v>
      </c>
      <c r="B21" s="34" t="s">
        <v>133</v>
      </c>
      <c r="C21" s="35">
        <f>'[2]نشاط 1 '!C22+'[2]نشاط 2'!C22+[2]نشاط4!C22+[2]نشاط5!C22+'[2]نشاط 7'!C22</f>
        <v>667732</v>
      </c>
      <c r="D21" s="33">
        <v>3610</v>
      </c>
      <c r="E21" s="39" t="s">
        <v>38</v>
      </c>
      <c r="F21" s="38">
        <f>'[2]نشاط 1 '!F22+'[2]نشاط 2'!F22+[2]نشاط4!F22+[2]نشاط5!F22+'[2]نشاط 7'!F22</f>
        <v>-18394710</v>
      </c>
    </row>
    <row r="22" spans="1:6" ht="24.75">
      <c r="A22" s="33">
        <v>1450</v>
      </c>
      <c r="B22" s="34" t="s">
        <v>134</v>
      </c>
      <c r="C22" s="35">
        <f>'[2]نشاط 1 '!C23+'[2]نشاط 2'!C23+[2]نشاط4!C23+[2]نشاط5!C23+'[2]نشاط 7'!C23</f>
        <v>456289</v>
      </c>
      <c r="D22" s="33">
        <v>3611</v>
      </c>
      <c r="E22" s="40" t="s">
        <v>40</v>
      </c>
      <c r="F22" s="38">
        <f>'[2]نشاط 1 '!F23+'[2]نشاط 2'!F23+[2]نشاط4!F23+[2]نشاط5!F23+'[2]نشاط 7'!F23</f>
        <v>-18745661</v>
      </c>
    </row>
    <row r="23" spans="1:6" ht="24.75">
      <c r="A23" s="33">
        <v>1460</v>
      </c>
      <c r="B23" s="34" t="s">
        <v>135</v>
      </c>
      <c r="C23" s="35">
        <f>'[2]نشاط 1 '!C24+'[2]نشاط 2'!C24+[2]نشاط4!C24+[2]نشاط5!C24+'[2]نشاط 7'!C24</f>
        <v>2181730</v>
      </c>
      <c r="D23" s="33">
        <v>3612</v>
      </c>
      <c r="E23" s="40" t="s">
        <v>42</v>
      </c>
      <c r="F23" s="38">
        <f>'[2]نشاط 1 '!F24+'[2]نشاط 2'!F24+[2]نشاط4!F24+[2]نشاط5!F24+'[2]نشاط 7'!F24</f>
        <v>350951</v>
      </c>
    </row>
    <row r="24" spans="1:6" ht="24.75">
      <c r="A24" s="33">
        <v>1500</v>
      </c>
      <c r="B24" s="34" t="s">
        <v>136</v>
      </c>
      <c r="C24" s="35">
        <f>'[2]نشاط 1 '!C25+'[2]نشاط 2'!C25+[2]نشاط4!C25+[2]نشاط5!C25+'[2]نشاط 7'!C25</f>
        <v>72537529</v>
      </c>
      <c r="D24" s="33">
        <v>3613</v>
      </c>
      <c r="E24" s="40" t="s">
        <v>44</v>
      </c>
      <c r="F24" s="38">
        <f>'[2]نشاط 1 '!F25+'[2]نشاط 2'!F25+[2]نشاط4!F25+[2]نشاط5!F25+'[2]نشاط 7'!F25</f>
        <v>0</v>
      </c>
    </row>
    <row r="25" spans="1:6" ht="24.75">
      <c r="A25" s="33">
        <v>1600</v>
      </c>
      <c r="B25" s="34" t="s">
        <v>137</v>
      </c>
      <c r="C25" s="35">
        <f>'[2]نشاط 1 '!C26+'[2]نشاط 2'!C26+[2]نشاط4!C26+[2]نشاط5!C26+'[2]نشاط 7'!C26</f>
        <v>30755976</v>
      </c>
      <c r="D25" s="33">
        <v>3614</v>
      </c>
      <c r="E25" s="40" t="s">
        <v>138</v>
      </c>
      <c r="F25" s="38">
        <f>'[2]نشاط 1 '!F26+'[2]نشاط 2'!F26+[2]نشاط4!F26+[2]نشاط5!F26+'[2]نشاط 7'!F26</f>
        <v>0</v>
      </c>
    </row>
    <row r="26" spans="1:6" ht="24.75">
      <c r="A26" s="33">
        <v>1700</v>
      </c>
      <c r="B26" s="34" t="s">
        <v>139</v>
      </c>
      <c r="C26" s="35">
        <f>'[2]نشاط 1 '!C27+'[2]نشاط 2'!C27+[2]نشاط4!C27+[2]نشاط5!C27+'[2]نشاط 7'!C27</f>
        <v>139184957</v>
      </c>
      <c r="D26" s="33">
        <v>3620</v>
      </c>
      <c r="E26" s="34" t="s">
        <v>140</v>
      </c>
      <c r="F26" s="38">
        <f>'[2]نشاط 1 '!F27+'[2]نشاط 2'!F27+[2]نشاط4!F27+[2]نشاط5!F27+'[2]نشاط 7'!F27</f>
        <v>25790797</v>
      </c>
    </row>
    <row r="27" spans="1:6" ht="24.75">
      <c r="A27" s="33">
        <v>1800</v>
      </c>
      <c r="B27" s="34" t="s">
        <v>141</v>
      </c>
      <c r="C27" s="35">
        <f>'[2]نشاط 1 '!C28+'[2]نشاط 2'!C28+[2]نشاط4!C28+[2]نشاط5!C28+'[2]نشاط 7'!C28</f>
        <v>67168182</v>
      </c>
      <c r="D27" s="33">
        <v>3630</v>
      </c>
      <c r="E27" s="34" t="s">
        <v>142</v>
      </c>
      <c r="F27" s="38">
        <f>'[2]نشاط 1 '!F28+'[2]نشاط 2'!F28+[2]نشاط4!F28+[2]نشاط5!F28+'[2]نشاط 7'!F28</f>
        <v>-17486</v>
      </c>
    </row>
    <row r="28" spans="1:6" ht="24.75">
      <c r="A28" s="33">
        <v>1900</v>
      </c>
      <c r="B28" s="34" t="s">
        <v>6</v>
      </c>
      <c r="C28" s="35">
        <f>'[2]نشاط 1 '!C29+'[2]نشاط 2'!C29+[2]نشاط4!C29+[2]نشاط5!C29+'[2]نشاط 7'!C29</f>
        <v>7691249</v>
      </c>
      <c r="D28" s="33">
        <v>3640</v>
      </c>
      <c r="E28" s="34" t="s">
        <v>143</v>
      </c>
      <c r="F28" s="38">
        <f>'[2]نشاط 1 '!F29+'[2]نشاط 2'!F29+[2]نشاط4!F29+[2]نشاط5!F29+'[2]نشاط 7'!F29</f>
        <v>287176</v>
      </c>
    </row>
    <row r="29" spans="1:6" ht="24.75">
      <c r="A29" s="33">
        <v>2000</v>
      </c>
      <c r="B29" s="34" t="s">
        <v>144</v>
      </c>
      <c r="C29" s="35">
        <f>'[2]نشاط 1 '!C30+'[2]نشاط 2'!C30+[2]نشاط4!C30+[2]نشاط5!C30+'[2]نشاط 7'!C30</f>
        <v>92655043</v>
      </c>
      <c r="D29" s="33">
        <v>3700</v>
      </c>
      <c r="E29" s="34" t="s">
        <v>145</v>
      </c>
      <c r="F29" s="38">
        <f>'[2]نشاط 1 '!F30+'[2]نشاط 2'!F30+[2]نشاط4!F30+[2]نشاط5!F30+'[2]نشاط 7'!F30</f>
        <v>25790797</v>
      </c>
    </row>
    <row r="30" spans="1:6" ht="24.75">
      <c r="A30" s="33">
        <v>2100</v>
      </c>
      <c r="B30" s="34" t="s">
        <v>146</v>
      </c>
      <c r="C30" s="35">
        <f>'[2]نشاط 1 '!C31+'[2]نشاط 2'!C31+[2]نشاط4!C31+[2]نشاط5!C31+'[2]نشاط 7'!C31</f>
        <v>164671818</v>
      </c>
      <c r="D30" s="33">
        <v>3800</v>
      </c>
      <c r="E30" s="34" t="s">
        <v>147</v>
      </c>
      <c r="F30" s="38">
        <f>'[2]نشاط 1 '!F31+'[2]نشاط 2'!F31+[2]نشاط4!F31+[2]نشاط5!F31+'[2]نشاط 7'!F31</f>
        <v>-17308549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F27"/>
    </sheetView>
  </sheetViews>
  <sheetFormatPr defaultRowHeight="15"/>
  <sheetData>
    <row r="1" spans="1:6" ht="27.75">
      <c r="A1" s="41" t="s">
        <v>148</v>
      </c>
      <c r="B1" s="41"/>
      <c r="C1" s="41"/>
      <c r="D1" s="41"/>
      <c r="E1" s="41"/>
      <c r="F1" s="41"/>
    </row>
    <row r="2" spans="1:6" ht="27.75">
      <c r="A2" s="42" t="s">
        <v>149</v>
      </c>
      <c r="B2" s="42"/>
      <c r="C2" s="43"/>
      <c r="D2" s="43"/>
      <c r="E2" s="43"/>
      <c r="F2" s="44" t="s">
        <v>1</v>
      </c>
    </row>
    <row r="3" spans="1:6" ht="25.5" thickBot="1">
      <c r="A3" s="45" t="s">
        <v>58</v>
      </c>
      <c r="B3" s="46" t="s">
        <v>92</v>
      </c>
      <c r="C3" s="47" t="s">
        <v>103</v>
      </c>
      <c r="D3" s="48" t="s">
        <v>58</v>
      </c>
      <c r="E3" s="46" t="s">
        <v>150</v>
      </c>
      <c r="F3" s="47" t="s">
        <v>102</v>
      </c>
    </row>
    <row r="4" spans="1:6" ht="24.75">
      <c r="A4" s="49">
        <v>100</v>
      </c>
      <c r="B4" s="50" t="s">
        <v>104</v>
      </c>
      <c r="C4" s="51">
        <f>'[3]فندق بغداد'!C5+[3]منصور!C5+[3]فلسطين!C5+[3]اشور!C5+[3]بابل!C5+[3]سدير!C5+'[3]سد الموصل'!C5+[3]استثمارات!C5+[3]عشتار!C5+[3]شلالات!C5+'[3]مدن الالعاب'!C5+'[3]شركة جزيرة السندبات السياحية'!C5</f>
        <v>21097319</v>
      </c>
      <c r="D4" s="47">
        <v>2100</v>
      </c>
      <c r="E4" s="52" t="s">
        <v>105</v>
      </c>
      <c r="F4" s="51">
        <f>'[3]فندق بغداد'!F5+[3]منصور!F5+[3]فلسطين!F5+[3]اشور!F5+[3]بابل!F5+[3]سدير!F5+'[3]سد الموصل'!F5+[3]استثمارات!F5+[3]عشتار!F5+[3]شلالات!F5+'[3]مدن الالعاب'!F5+'[3]شركة جزيرة السندبات السياحية'!F5</f>
        <v>13391991</v>
      </c>
    </row>
    <row r="5" spans="1:6" ht="24.75">
      <c r="A5" s="47">
        <v>200</v>
      </c>
      <c r="B5" s="52" t="s">
        <v>106</v>
      </c>
      <c r="C5" s="51">
        <f>'[3]فندق بغداد'!C6+[3]منصور!C6+[3]فلسطين!C6+[3]اشور!C6+[3]بابل!C6+[3]سدير!C6+'[3]سد الموصل'!C6+[3]استثمارات!C6+[3]عشتار!C6+[3]شلالات!C6+'[3]مدن الالعاب'!C6+'[3]شركة جزيرة السندبات السياحية'!C6</f>
        <v>4245615</v>
      </c>
      <c r="D5" s="47">
        <v>2200</v>
      </c>
      <c r="E5" s="52" t="s">
        <v>151</v>
      </c>
      <c r="F5" s="51">
        <f>'[3]فندق بغداد'!F6+[3]منصور!F6+[3]فلسطين!F6+[3]اشور!F6+[3]بابل!F6+[3]سدير!F6+'[3]سد الموصل'!F6+[3]استثمارات!F6+[3]عشتار!F6+[3]شلالات!F6+'[3]مدن الالعاب'!F6+'[3]شركة جزيرة السندبات السياحية'!F6</f>
        <v>11872002</v>
      </c>
    </row>
    <row r="6" spans="1:6" ht="24.75">
      <c r="A6" s="47">
        <v>300</v>
      </c>
      <c r="B6" s="52" t="s">
        <v>152</v>
      </c>
      <c r="C6" s="51">
        <f>'[3]فندق بغداد'!C7+[3]منصور!C7+[3]فلسطين!C7+[3]اشور!C7+[3]بابل!C7+[3]سدير!C7+'[3]سد الموصل'!C7+[3]استثمارات!C7+[3]عشتار!C7+[3]شلالات!C7+'[3]مدن الالعاب'!C7+'[3]شركة جزيرة السندبات السياحية'!C7</f>
        <v>25342934</v>
      </c>
      <c r="D6" s="47">
        <v>2300</v>
      </c>
      <c r="E6" s="52" t="s">
        <v>153</v>
      </c>
      <c r="F6" s="51">
        <f>'[3]فندق بغداد'!F7+[3]منصور!F7+[3]فلسطين!F7+[3]اشور!F7+[3]بابل!F7+[3]سدير!F7+'[3]سد الموصل'!F7+[3]استثمارات!F7+[3]عشتار!F7+[3]شلالات!F7+'[3]مدن الالعاب'!F7+'[3]شركة جزيرة السندبات السياحية'!F7</f>
        <v>9523741</v>
      </c>
    </row>
    <row r="7" spans="1:6" ht="24.75">
      <c r="A7" s="47">
        <v>400</v>
      </c>
      <c r="B7" s="52" t="s">
        <v>112</v>
      </c>
      <c r="C7" s="51">
        <f>'[3]فندق بغداد'!C8+[3]منصور!C8+[3]فلسطين!C8+[3]اشور!C8+[3]بابل!C8+[3]سدير!C8+'[3]سد الموصل'!C8+[3]استثمارات!C8+[3]عشتار!C8+[3]شلالات!C8+'[3]مدن الالعاب'!C8+'[3]شركة جزيرة السندبات السياحية'!C8</f>
        <v>140145</v>
      </c>
      <c r="D7" s="47">
        <v>2400</v>
      </c>
      <c r="E7" s="52" t="s">
        <v>154</v>
      </c>
      <c r="F7" s="51">
        <f>'[3]فندق بغداد'!F8+[3]منصور!F8+[3]فلسطين!F8+[3]اشور!F8+[3]بابل!F8+[3]سدير!F8+'[3]سد الموصل'!F8+[3]استثمارات!F8+[3]عشتار!F8+[3]شلالات!F8+'[3]مدن الالعاب'!F8+'[3]شركة جزيرة السندبات السياحية'!F8</f>
        <v>105631</v>
      </c>
    </row>
    <row r="8" spans="1:6" ht="24.75">
      <c r="A8" s="47">
        <v>500</v>
      </c>
      <c r="B8" s="52" t="s">
        <v>64</v>
      </c>
      <c r="C8" s="51">
        <f>'[3]فندق بغداد'!C9+[3]منصور!C9+[3]فلسطين!C9+[3]اشور!C9+[3]بابل!C9+[3]سدير!C9+'[3]سد الموصل'!C9+[3]استثمارات!C9+[3]عشتار!C9+[3]شلالات!C9+'[3]مدن الالعاب'!C9+'[3]شركة جزيرة السندبات السياحية'!C9</f>
        <v>300000</v>
      </c>
      <c r="D8" s="47">
        <v>2500</v>
      </c>
      <c r="E8" s="52" t="s">
        <v>155</v>
      </c>
      <c r="F8" s="51">
        <f>'[3]فندق بغداد'!F9+[3]منصور!F9+[3]فلسطين!F9+[3]اشور!F9+[3]بابل!F9+[3]سدير!F9+'[3]سد الموصل'!F9+[3]استثمارات!F9+[3]عشتار!F9+[3]شلالات!F9+'[3]مدن الالعاب'!F9+'[3]شركة جزيرة السندبات السياحية'!F9</f>
        <v>21290112</v>
      </c>
    </row>
    <row r="9" spans="1:6" ht="24.75">
      <c r="A9" s="47">
        <v>600</v>
      </c>
      <c r="B9" s="52" t="s">
        <v>156</v>
      </c>
      <c r="C9" s="51">
        <f>'[3]فندق بغداد'!C10+[3]منصور!C10+[3]فلسطين!C10+[3]اشور!C10+[3]بابل!C10+[3]سدير!C10+'[3]سد الموصل'!C10+[3]استثمارات!C10+[3]عشتار!C10+[3]شلالات!C10+'[3]مدن الالعاب'!C10+'[3]شركة جزيرة السندبات السياحية'!C10</f>
        <v>25783079</v>
      </c>
      <c r="D9" s="47">
        <v>2600</v>
      </c>
      <c r="E9" s="52" t="s">
        <v>69</v>
      </c>
      <c r="F9" s="51">
        <f>'[3]فندق بغداد'!F10+[3]منصور!F10+[3]فلسطين!F10+[3]اشور!F10+[3]بابل!F10+[3]سدير!F10+'[3]سد الموصل'!F10+[3]استثمارات!F10+[3]عشتار!F10+[3]شلالات!F10+'[3]مدن الالعاب'!F10+'[3]شركة جزيرة السندبات السياحية'!F10</f>
        <v>6080422</v>
      </c>
    </row>
    <row r="10" spans="1:6" ht="24.75">
      <c r="A10" s="47">
        <v>700</v>
      </c>
      <c r="B10" s="52" t="s">
        <v>117</v>
      </c>
      <c r="C10" s="51">
        <f>'[3]فندق بغداد'!C11+[3]منصور!C11+[3]فلسطين!C11+[3]اشور!C11+[3]بابل!C11+[3]سدير!C11+'[3]سد الموصل'!C11+[3]استثمارات!C11+[3]عشتار!C11+[3]شلالات!C11+'[3]مدن الالعاب'!C11+'[3]شركة جزيرة السندبات السياحية'!C11</f>
        <v>17319224</v>
      </c>
      <c r="D10" s="47">
        <v>2700</v>
      </c>
      <c r="E10" s="52" t="s">
        <v>157</v>
      </c>
      <c r="F10" s="51">
        <f>'[3]فندق بغداد'!F11+[3]منصور!F11+[3]فلسطين!F11+[3]اشور!F11+[3]بابل!F11+[3]سدير!F11+'[3]سد الموصل'!F11+[3]استثمارات!F11+[3]عشتار!F11+[3]شلالات!F11+'[3]مدن الالعاب'!F11+'[3]شركة جزيرة السندبات السياحية'!F11</f>
        <v>15209690</v>
      </c>
    </row>
    <row r="11" spans="1:6" ht="24.75">
      <c r="A11" s="47">
        <v>800</v>
      </c>
      <c r="B11" s="53" t="s">
        <v>158</v>
      </c>
      <c r="C11" s="51">
        <f>'[3]فندق بغداد'!C12+[3]منصور!C12+[3]فلسطين!C12+[3]اشور!C12+[3]بابل!C12+[3]سدير!C12+'[3]سد الموصل'!C12+[3]استثمارات!C12+[3]عشتار!C12+[3]شلالات!C12+'[3]مدن الالعاب'!C12+'[3]شركة جزيرة السندبات السياحية'!C12</f>
        <v>43102303</v>
      </c>
      <c r="D11" s="47">
        <v>2800</v>
      </c>
      <c r="E11" s="52" t="s">
        <v>24</v>
      </c>
      <c r="F11" s="51">
        <f>'[3]فندق بغداد'!F12+[3]منصور!F12+[3]فلسطين!F12+[3]اشور!F12+[3]بابل!F12+[3]سدير!F12+'[3]سد الموصل'!F12+[3]استثمارات!F12+[3]عشتار!F12+[3]شلالات!F12+'[3]مدن الالعاب'!F12+'[3]شركة جزيرة السندبات السياحية'!F12</f>
        <v>253319</v>
      </c>
    </row>
    <row r="12" spans="1:6" ht="24.75">
      <c r="A12" s="47">
        <v>900</v>
      </c>
      <c r="B12" s="52" t="s">
        <v>121</v>
      </c>
      <c r="C12" s="51">
        <f>'[3]فندق بغداد'!C13+[3]منصور!C13+[3]فلسطين!C13+[3]اشور!C13+[3]بابل!C13+[3]سدير!C13+'[3]سد الموصل'!C13+[3]استثمارات!C13+[3]عشتار!C13+[3]شلالات!C13+'[3]مدن الالعاب'!C13+'[3]شركة جزيرة السندبات السياحية'!C13</f>
        <v>17562094</v>
      </c>
      <c r="D12" s="47">
        <v>2900</v>
      </c>
      <c r="E12" s="52" t="s">
        <v>26</v>
      </c>
      <c r="F12" s="51">
        <f>'[3]فندق بغداد'!F13+[3]منصور!F13+[3]فلسطين!F13+[3]اشور!F13+[3]بابل!F13+[3]سدير!F13+'[3]سد الموصل'!F13+[3]استثمارات!F13+[3]عشتار!F13+[3]شلالات!F13+'[3]مدن الالعاب'!F13+'[3]شركة جزيرة السندبات السياحية'!F13</f>
        <v>0</v>
      </c>
    </row>
    <row r="13" spans="1:6" ht="24.75">
      <c r="A13" s="47">
        <v>1000</v>
      </c>
      <c r="B13" s="52" t="s">
        <v>123</v>
      </c>
      <c r="C13" s="51">
        <f>'[3]فندق بغداد'!C14+[3]منصور!C14+[3]فلسطين!C14+[3]اشور!C14+[3]بابل!C14+[3]سدير!C14+'[3]سد الموصل'!C14+[3]استثمارات!C14+[3]عشتار!C14+[3]شلالات!C14+'[3]مدن الالعاب'!C14+'[3]شركة جزيرة السندبات السياحية'!C14</f>
        <v>1320083</v>
      </c>
      <c r="D13" s="47">
        <v>3000</v>
      </c>
      <c r="E13" s="52" t="s">
        <v>159</v>
      </c>
      <c r="F13" s="51">
        <f>'[3]فندق بغداد'!F14+[3]منصور!F14+[3]فلسطين!F14+[3]اشور!F14+[3]بابل!F14+[3]سدير!F14+'[3]سد الموصل'!F14+[3]استثمارات!F14+[3]عشتار!F14+[3]شلالات!F14+'[3]مدن الالعاب'!F14+'[3]شركة جزيرة السندبات السياحية'!F14</f>
        <v>14956371</v>
      </c>
    </row>
    <row r="14" spans="1:6" ht="24.75">
      <c r="A14" s="47">
        <v>1100</v>
      </c>
      <c r="B14" s="52" t="s">
        <v>77</v>
      </c>
      <c r="C14" s="51">
        <f>'[3]فندق بغداد'!C15+[3]منصور!C15+[3]فلسطين!C15+[3]اشور!C15+[3]بابل!C15+[3]سدير!C15+'[3]سد الموصل'!C15+[3]استثمارات!C15+[3]عشتار!C15+[3]شلالات!C15+'[3]مدن الالعاب'!C15+'[3]شركة جزيرة السندبات السياحية'!C15</f>
        <v>6830450</v>
      </c>
      <c r="D14" s="47">
        <v>3100</v>
      </c>
      <c r="E14" s="52" t="s">
        <v>160</v>
      </c>
      <c r="F14" s="51">
        <f>'[3]فندق بغداد'!F15+[3]منصور!F15+[3]فلسطين!F15+[3]اشور!F15+[3]بابل!F15+[3]سدير!F15+'[3]سد الموصل'!F15+[3]استثمارات!F15+[3]عشتار!F15+[3]شلالات!F15+'[3]مدن الالعاب'!F15+'[3]شركة جزيرة السندبات السياحية'!F15</f>
        <v>1294045</v>
      </c>
    </row>
    <row r="15" spans="1:6" ht="24.75">
      <c r="A15" s="47">
        <v>1200</v>
      </c>
      <c r="B15" s="52" t="s">
        <v>161</v>
      </c>
      <c r="C15" s="51">
        <f>'[3]فندق بغداد'!C16+[3]منصور!C16+[3]فلسطين!C16+[3]اشور!C16+[3]بابل!C16+[3]سدير!C16+'[3]سد الموصل'!C16+[3]استثمارات!C16+[3]عشتار!C16+[3]شلالات!C16+'[3]مدن الالعاب'!C16+'[3]شركة جزيرة السندبات السياحية'!C16</f>
        <v>12051727</v>
      </c>
      <c r="D15" s="47">
        <v>3200</v>
      </c>
      <c r="E15" s="52" t="s">
        <v>162</v>
      </c>
      <c r="F15" s="51">
        <f>'[3]فندق بغداد'!F16+[3]منصور!F16+[3]فلسطين!F16+[3]اشور!F16+[3]بابل!F16+[3]سدير!F16+'[3]سد الموصل'!F16+[3]استثمارات!F16+[3]عشتار!F16+[3]شلالات!F16+'[3]مدن الالعاب'!F16+'[3]شركة جزيرة السندبات السياحية'!F16</f>
        <v>13662326</v>
      </c>
    </row>
    <row r="16" spans="1:6" ht="24.75">
      <c r="A16" s="47">
        <v>1300</v>
      </c>
      <c r="B16" s="52" t="s">
        <v>127</v>
      </c>
      <c r="C16" s="51">
        <f>'[3]فندق بغداد'!C17+[3]منصور!C17+[3]فلسطين!C17+[3]اشور!C17+[3]بابل!C17+[3]سدير!C17+'[3]سد الموصل'!C17+[3]استثمارات!C17+[3]عشتار!C17+[3]شلالات!C17+'[3]مدن الالعاب'!C17+'[3]شركة جزيرة السندبات السياحية'!C17</f>
        <v>628527</v>
      </c>
      <c r="D16" s="47">
        <v>3300</v>
      </c>
      <c r="E16" s="52" t="s">
        <v>76</v>
      </c>
      <c r="F16" s="51">
        <f>'[3]فندق بغداد'!F17+[3]منصور!F17+[3]فلسطين!F17+[3]اشور!F17+[3]بابل!F17+[3]سدير!F17+'[3]سد الموصل'!F17+[3]استثمارات!F17+[3]عشتار!F17+[3]شلالات!F17+'[3]مدن الالعاب'!F17+'[3]شركة جزيرة السندبات السياحية'!F17</f>
        <v>-183340</v>
      </c>
    </row>
    <row r="17" spans="1:6" ht="24.75">
      <c r="A17" s="47">
        <v>1310</v>
      </c>
      <c r="B17" s="52" t="s">
        <v>128</v>
      </c>
      <c r="C17" s="51">
        <f>'[3]فندق بغداد'!C18+[3]منصور!C18+[3]فلسطين!C18+[3]اشور!C18+[3]بابل!C18+[3]سدير!C18+'[3]سد الموصل'!C18+[3]استثمارات!C18+[3]عشتار!C18+[3]شلالات!C18+'[3]مدن الالعاب'!C18+'[3]شركة جزيرة السندبات السياحية'!C18</f>
        <v>313231</v>
      </c>
      <c r="D17" s="47">
        <v>3400</v>
      </c>
      <c r="E17" s="52" t="s">
        <v>163</v>
      </c>
      <c r="F17" s="51">
        <f>'[3]فندق بغداد'!F18+[3]منصور!F18+[3]فلسطين!F18+[3]اشور!F18+[3]بابل!F18+[3]سدير!F18+'[3]سد الموصل'!F18+[3]استثمارات!F18+[3]عشتار!F18+[3]شلالات!F18+'[3]مدن الالعاب'!F18+'[3]شركة جزيرة السندبات السياحية'!F18</f>
        <v>13478986</v>
      </c>
    </row>
    <row r="18" spans="1:6" ht="24.75">
      <c r="A18" s="47">
        <v>1320</v>
      </c>
      <c r="B18" s="52" t="s">
        <v>164</v>
      </c>
      <c r="C18" s="51">
        <f>'[3]فندق بغداد'!C19+[3]منصور!C19+[3]فلسطين!C19+[3]اشور!C19+[3]بابل!C19+[3]سدير!C19+'[3]سد الموصل'!C19+[3]استثمارات!C19+[3]عشتار!C19+[3]شلالات!C19+'[3]مدن الالعاب'!C19+'[3]شركة جزيرة السندبات السياحية'!C19</f>
        <v>61712</v>
      </c>
      <c r="D18" s="47">
        <v>3420</v>
      </c>
      <c r="E18" s="54" t="s">
        <v>38</v>
      </c>
      <c r="F18" s="51">
        <f>'[3]فندق بغداد'!F19+[3]منصور!F19+[3]فلسطين!F19+[3]اشور!F19+[3]بابل!F19+[3]سدير!F19+'[3]سد الموصل'!F19+[3]استثمارات!F19+[3]عشتار!F19+[3]شلالات!F19+'[3]مدن الالعاب'!F19+'[3]شركة جزيرة السندبات السياحية'!F19</f>
        <v>6498324</v>
      </c>
    </row>
    <row r="19" spans="1:6" ht="24.75">
      <c r="A19" s="47">
        <v>1330</v>
      </c>
      <c r="B19" s="52" t="s">
        <v>165</v>
      </c>
      <c r="C19" s="51">
        <f>'[3]فندق بغداد'!C20+[3]منصور!C20+[3]فلسطين!C20+[3]اشور!C20+[3]بابل!C20+[3]سدير!C20+'[3]سد الموصل'!C20+[3]استثمارات!C20+[3]عشتار!C20+[3]شلالات!C20+'[3]مدن الالعاب'!C20+'[3]شركة جزيرة السندبات السياحية'!C20</f>
        <v>253584</v>
      </c>
      <c r="D19" s="47">
        <v>3421</v>
      </c>
      <c r="E19" s="55" t="s">
        <v>40</v>
      </c>
      <c r="F19" s="51">
        <f>'[3]فندق بغداد'!F20+[3]منصور!F20+[3]فلسطين!F20+[3]اشور!F20+[3]بابل!F20+[3]سدير!F20+'[3]سد الموصل'!F20+[3]استثمارات!F20+[3]عشتار!F20+[3]شلالات!F20+'[3]مدن الالعاب'!F20+'[3]شركة جزيرة السندبات السياحية'!F20</f>
        <v>6308606</v>
      </c>
    </row>
    <row r="20" spans="1:6" ht="24.75">
      <c r="A20" s="47">
        <v>1340</v>
      </c>
      <c r="B20" s="52" t="s">
        <v>166</v>
      </c>
      <c r="C20" s="51" t="e">
        <f>'[3]فندق بغداد'!C21+[3]منصور!C21+[3]فلسطين!C21+[3]اشور!C21+[3]بابل!C21+[3]سدير!C21+'[3]سد الموصل'!C21+[3]استثمارات!C21+[3]عشتار!C21+[3]شلالات!C21+'[3]مدن الالعاب'!C21+'[3]شركة جزيرة السندبات السياحية'!C21</f>
        <v>#REF!</v>
      </c>
      <c r="D20" s="47">
        <v>3422</v>
      </c>
      <c r="E20" s="55" t="s">
        <v>42</v>
      </c>
      <c r="F20" s="51">
        <f>'[3]فندق بغداد'!F21+[3]منصور!F21+[3]فلسطين!F21+[3]اشور!F21+[3]بابل!F21+[3]سدير!F21+'[3]سد الموصل'!F21+[3]استثمارات!F21+[3]عشتار!F21+[3]شلالات!F21+'[3]مدن الالعاب'!F21+'[3]شركة جزيرة السندبات السياحية'!F21</f>
        <v>189718</v>
      </c>
    </row>
    <row r="21" spans="1:6" ht="24.75">
      <c r="A21" s="47">
        <v>1400</v>
      </c>
      <c r="B21" s="52" t="s">
        <v>136</v>
      </c>
      <c r="C21" s="51">
        <f>'[3]فندق بغداد'!C22+[3]منصور!C22+[3]فلسطين!C22+[3]اشور!C22+[3]بابل!C22+[3]سدير!C22+'[3]سد الموصل'!C22+[3]استثمارات!C22+[3]عشتار!C22+[3]شلالات!C22+'[3]مدن الالعاب'!C22+'[3]شركة جزيرة السندبات السياحية'!C22</f>
        <v>22639416</v>
      </c>
      <c r="D21" s="47">
        <v>3423</v>
      </c>
      <c r="E21" s="55" t="s">
        <v>44</v>
      </c>
      <c r="F21" s="51">
        <f>'[3]فندق بغداد'!F22+[3]منصور!F22+[3]فلسطين!F22+[3]اشور!F22+[3]بابل!F22+[3]سدير!F22+'[3]سد الموصل'!F22+[3]استثمارات!F22+[3]عشتار!F22+[3]شلالات!F22+'[3]مدن الالعاب'!F22+'[3]شركة جزيرة السندبات السياحية'!F22</f>
        <v>0</v>
      </c>
    </row>
    <row r="22" spans="1:6" ht="24.75">
      <c r="A22" s="47">
        <v>1500</v>
      </c>
      <c r="B22" s="52" t="s">
        <v>137</v>
      </c>
      <c r="C22" s="51">
        <f>'[3]فندق بغداد'!C23+[3]منصور!C23+[3]فلسطين!C23+[3]اشور!C23+[3]بابل!C23+[3]سدير!C23+'[3]سد الموصل'!C23+[3]استثمارات!C23+[3]عشتار!C23+[3]شلالات!C23+'[3]مدن الالعاب'!C23+'[3]شركة جزيرة السندبات السياحية'!C23</f>
        <v>5154292</v>
      </c>
      <c r="D22" s="47">
        <v>3424</v>
      </c>
      <c r="E22" s="55" t="s">
        <v>138</v>
      </c>
      <c r="F22" s="51">
        <f>'[3]فندق بغداد'!F23+[3]منصور!F23+[3]فلسطين!F23+[3]اشور!F23+[3]بابل!F23+[3]سدير!F23+'[3]سد الموصل'!F23+[3]استثمارات!F23+[3]عشتار!F23+[3]شلالات!F23+'[3]مدن الالعاب'!F23+'[3]شركة جزيرة السندبات السياحية'!F23</f>
        <v>0</v>
      </c>
    </row>
    <row r="23" spans="1:6" ht="24.75">
      <c r="A23" s="47">
        <v>1600</v>
      </c>
      <c r="B23" s="52" t="s">
        <v>167</v>
      </c>
      <c r="C23" s="51">
        <f>'[3]فندق بغداد'!C24+[3]منصور!C24+[3]فلسطين!C24+[3]اشور!C24+[3]بابل!C24+[3]سدير!C24+'[3]سد الموصل'!C24+[3]استثمارات!C24+[3]عشتار!C24+[3]شلالات!C24+'[3]مدن الالعاب'!C24+'[3]شركة جزيرة السندبات السياحية'!C24</f>
        <v>28422235</v>
      </c>
      <c r="D23" s="47">
        <v>3430</v>
      </c>
      <c r="E23" s="52" t="s">
        <v>140</v>
      </c>
      <c r="F23" s="51">
        <f>'[3]فندق بغداد'!F24+[3]منصور!F24+[3]فلسطين!F24+[3]اشور!F24+[3]بابل!F24+[3]سدير!F24+'[3]سد الموصل'!F24+[3]استثمارات!F24+[3]عشتار!F24+[3]شلالات!F24+'[3]مدن الالعاب'!F24+'[3]شركة جزيرة السندبات السياحية'!F24</f>
        <v>7645956</v>
      </c>
    </row>
    <row r="24" spans="1:6" ht="24.75">
      <c r="A24" s="47">
        <v>1700</v>
      </c>
      <c r="B24" s="52" t="s">
        <v>168</v>
      </c>
      <c r="C24" s="51">
        <f>'[3]فندق بغداد'!C25+[3]منصور!C25+[3]فلسطين!C25+[3]اشور!C25+[3]بابل!C25+[3]سدير!C25+'[3]سد الموصل'!C25+[3]استثمارات!C25+[3]عشتار!C25+[3]شلالات!C25+'[3]مدن الالعاب'!C25+'[3]شركة جزيرة السندبات السياحية'!C25</f>
        <v>11103011</v>
      </c>
      <c r="D24" s="47">
        <v>3440</v>
      </c>
      <c r="E24" s="52" t="s">
        <v>142</v>
      </c>
      <c r="F24" s="51">
        <f>'[3]فندق بغداد'!F25+[3]منصور!F25+[3]فلسطين!F25+[3]اشور!F25+[3]بابل!F25+[3]سدير!F25+'[3]سد الموصل'!F25+[3]استثمارات!F25+[3]عشتار!F25+[3]شلالات!F25+'[3]مدن الالعاب'!F25+'[3]شركة جزيرة السندبات السياحية'!F25</f>
        <v>-443377</v>
      </c>
    </row>
    <row r="25" spans="1:6" ht="24.75">
      <c r="A25" s="47">
        <v>1800</v>
      </c>
      <c r="B25" s="52" t="s">
        <v>6</v>
      </c>
      <c r="C25" s="51">
        <f>'[3]فندق بغداد'!C26+[3]منصور!C26+[3]فلسطين!C26+[3]اشور!C26+[3]بابل!C26+[3]سدير!C26+'[3]سد الموصل'!C26+[3]استثمارات!C26+[3]عشتار!C26+[3]شلالات!C26+'[3]مدن الالعاب'!C26+'[3]شركة جزيرة السندبات السياحية'!C26</f>
        <v>2628341</v>
      </c>
      <c r="D25" s="47">
        <v>3450</v>
      </c>
      <c r="E25" s="52" t="s">
        <v>143</v>
      </c>
      <c r="F25" s="51">
        <f>'[3]فندق بغداد'!F26+[3]منصور!F26+[3]فلسطين!F26+[3]اشور!F26+[3]بابل!F26+[3]سدير!F26+'[3]سد الموصل'!F26+[3]استثمارات!F26+[3]عشتار!F26+[3]شلالات!F26+'[3]مدن الالعاب'!F26+'[3]شركة جزيرة السندبات السياحية'!F26</f>
        <v>-221917</v>
      </c>
    </row>
    <row r="26" spans="1:6" ht="24.75">
      <c r="A26" s="47">
        <v>1900</v>
      </c>
      <c r="B26" s="52" t="s">
        <v>169</v>
      </c>
      <c r="C26" s="51">
        <f>'[3]فندق بغداد'!C27+[3]منصور!C27+[3]فلسطين!C27+[3]اشور!C27+[3]بابل!C27+[3]سدير!C27+'[3]سد الموصل'!C27+[3]استثمارات!C27+[3]عشتار!C27+[3]شلالات!C27+'[3]مدن الالعاب'!C27+'[3]شركة جزيرة السندبات السياحية'!C27</f>
        <v>25783079</v>
      </c>
      <c r="D26" s="47">
        <v>3500</v>
      </c>
      <c r="E26" s="52" t="s">
        <v>170</v>
      </c>
      <c r="F26" s="51">
        <f>'[3]فندق بغداد'!F27+[3]منصور!F27+[3]فلسطين!F27+[3]اشور!F27+[3]بابل!F27+[3]سدير!F27+'[3]سد الموصل'!F27+[3]استثمارات!F27+[3]عشتار!F27+[3]شلالات!F27+'[3]مدن الالعاب'!F27+'[3]شركة جزيرة السندبات السياحية'!F27</f>
        <v>7645956</v>
      </c>
    </row>
    <row r="27" spans="1:6" ht="24.75">
      <c r="A27" s="47">
        <v>2000</v>
      </c>
      <c r="B27" s="52" t="s">
        <v>171</v>
      </c>
      <c r="C27" s="51">
        <f>'[3]فندق بغداد'!C28+[3]منصور!C28+[3]فلسطين!C28+[3]اشور!C28+[3]بابل!C28+[3]سدير!C28+'[3]سد الموصل'!C28+[3]استثمارات!C28+[3]عشتار!C28+[3]شلالات!C28+'[3]مدن الالعاب'!C28+'[3]شركة جزيرة السندبات السياحية'!C28</f>
        <v>43102303</v>
      </c>
      <c r="D27" s="47">
        <v>3600</v>
      </c>
      <c r="E27" s="52" t="s">
        <v>172</v>
      </c>
      <c r="F27" s="51">
        <f>'[3]فندق بغداد'!F28+[3]منصور!F28+[3]فلسطين!F28+[3]اشور!F28+[3]بابل!F28+[3]سدير!F28+'[3]سد الموصل'!F28+[3]استثمارات!F28+[3]عشتار!F28+[3]شلالات!F28+'[3]مدن الالعاب'!F28+'[3]شركة جزيرة السندبات السياحية'!F28</f>
        <v>6016370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G27"/>
    </sheetView>
  </sheetViews>
  <sheetFormatPr defaultRowHeight="15"/>
  <sheetData>
    <row r="1" spans="1:6" ht="27.75">
      <c r="A1" s="41" t="s">
        <v>173</v>
      </c>
      <c r="B1" s="41"/>
      <c r="C1" s="41"/>
      <c r="D1" s="41"/>
      <c r="E1" s="41"/>
      <c r="F1" s="41"/>
    </row>
    <row r="2" spans="1:6" ht="27.75">
      <c r="A2" s="42" t="s">
        <v>149</v>
      </c>
      <c r="B2" s="42"/>
      <c r="C2" s="43"/>
      <c r="D2" s="43"/>
      <c r="E2" s="43"/>
      <c r="F2" s="44" t="s">
        <v>1</v>
      </c>
    </row>
    <row r="3" spans="1:6" ht="24.75">
      <c r="A3" s="48" t="s">
        <v>58</v>
      </c>
      <c r="B3" s="56" t="s">
        <v>174</v>
      </c>
      <c r="C3" s="48" t="s">
        <v>175</v>
      </c>
      <c r="D3" s="48" t="s">
        <v>58</v>
      </c>
      <c r="E3" s="56" t="s">
        <v>176</v>
      </c>
      <c r="F3" s="48" t="s">
        <v>177</v>
      </c>
    </row>
    <row r="4" spans="1:6" ht="24.75">
      <c r="A4" s="47">
        <v>100</v>
      </c>
      <c r="B4" s="52" t="s">
        <v>104</v>
      </c>
      <c r="C4" s="51">
        <f>'[3]نقل بري'!C5+[3]العشار!C5+[3]بادية!C5+'[3]بغداد العراق'!C5+'[3]نقل المنتجات'!C5</f>
        <v>17840000</v>
      </c>
      <c r="D4" s="47">
        <v>2100</v>
      </c>
      <c r="E4" s="52" t="s">
        <v>105</v>
      </c>
      <c r="F4" s="51">
        <f>'[3]نقل بري'!F5+[3]العشار!F5+[3]بادية!F5+'[3]بغداد العراق'!F5+'[3]نقل المنتجات'!F5</f>
        <v>7732770</v>
      </c>
    </row>
    <row r="5" spans="1:6" ht="24.75">
      <c r="A5" s="47">
        <v>200</v>
      </c>
      <c r="B5" s="52" t="s">
        <v>106</v>
      </c>
      <c r="C5" s="51">
        <f>'[3]نقل بري'!C6+[3]العشار!C6+[3]بادية!C6+'[3]بغداد العراق'!C6+'[3]نقل المنتجات'!C6</f>
        <v>11757697</v>
      </c>
      <c r="D5" s="47">
        <v>2200</v>
      </c>
      <c r="E5" s="52" t="s">
        <v>151</v>
      </c>
      <c r="F5" s="51">
        <f>'[3]نقل بري'!F6+[3]العشار!F6+[3]بادية!F6+'[3]بغداد العراق'!F6+'[3]نقل المنتجات'!F6</f>
        <v>2569712</v>
      </c>
    </row>
    <row r="6" spans="1:6" ht="24.75">
      <c r="A6" s="47">
        <v>300</v>
      </c>
      <c r="B6" s="52" t="s">
        <v>152</v>
      </c>
      <c r="C6" s="51">
        <f>'[3]نقل بري'!C7+[3]العشار!C7+[3]بادية!C7+'[3]بغداد العراق'!C7+'[3]نقل المنتجات'!C7</f>
        <v>29597697</v>
      </c>
      <c r="D6" s="47">
        <v>2300</v>
      </c>
      <c r="E6" s="52" t="s">
        <v>153</v>
      </c>
      <c r="F6" s="51">
        <f>'[3]نقل بري'!F7+[3]العشار!F7+[3]بادية!F7+'[3]بغداد العراق'!F7+'[3]نقل المنتجات'!F7</f>
        <v>1989050</v>
      </c>
    </row>
    <row r="7" spans="1:6" ht="24.75">
      <c r="A7" s="47">
        <v>400</v>
      </c>
      <c r="B7" s="52" t="s">
        <v>112</v>
      </c>
      <c r="C7" s="51">
        <f>'[3]نقل بري'!C8+[3]العشار!C8+[3]بادية!C8+'[3]بغداد العراق'!C8+'[3]نقل المنتجات'!C8</f>
        <v>3989461</v>
      </c>
      <c r="D7" s="47">
        <v>2400</v>
      </c>
      <c r="E7" s="52" t="s">
        <v>154</v>
      </c>
      <c r="F7" s="51">
        <f>'[3]نقل بري'!F8+[3]العشار!F8+[3]بادية!F8+'[3]بغداد العراق'!F8+'[3]نقل المنتجات'!F8</f>
        <v>0</v>
      </c>
    </row>
    <row r="8" spans="1:6" ht="24.75">
      <c r="A8" s="47">
        <v>500</v>
      </c>
      <c r="B8" s="52" t="s">
        <v>64</v>
      </c>
      <c r="C8" s="51">
        <f>'[3]نقل بري'!C9+[3]العشار!C9+[3]بادية!C9+'[3]بغداد العراق'!C9+'[3]نقل المنتجات'!C9</f>
        <v>0</v>
      </c>
      <c r="D8" s="47">
        <v>2500</v>
      </c>
      <c r="E8" s="52" t="s">
        <v>155</v>
      </c>
      <c r="F8" s="51">
        <f>'[3]نقل بري'!F9+[3]العشار!F9+[3]بادية!F9+'[3]بغداد العراق'!F9+'[3]نقل المنتجات'!F9</f>
        <v>4558762</v>
      </c>
    </row>
    <row r="9" spans="1:6" ht="24.75">
      <c r="A9" s="47">
        <v>600</v>
      </c>
      <c r="B9" s="52" t="s">
        <v>156</v>
      </c>
      <c r="C9" s="51">
        <f>'[3]نقل بري'!C10+[3]العشار!C10+[3]بادية!C10+'[3]بغداد العراق'!C10+'[3]نقل المنتجات'!C10</f>
        <v>33587158</v>
      </c>
      <c r="D9" s="47">
        <v>2600</v>
      </c>
      <c r="E9" s="52" t="s">
        <v>69</v>
      </c>
      <c r="F9" s="51">
        <f>'[3]نقل بري'!F10+[3]العشار!F10+[3]بادية!F10+'[3]بغداد العراق'!F10+'[3]نقل المنتجات'!F10</f>
        <v>1710645</v>
      </c>
    </row>
    <row r="10" spans="1:6" ht="24.75">
      <c r="A10" s="47">
        <v>700</v>
      </c>
      <c r="B10" s="52" t="s">
        <v>117</v>
      </c>
      <c r="C10" s="51">
        <f>'[3]نقل بري'!C11+[3]العشار!C11+[3]بادية!C11+'[3]بغداد العراق'!C11+'[3]نقل المنتجات'!C11</f>
        <v>25840075</v>
      </c>
      <c r="D10" s="47">
        <v>2700</v>
      </c>
      <c r="E10" s="52" t="s">
        <v>157</v>
      </c>
      <c r="F10" s="51">
        <f>'[3]نقل بري'!F11+[3]العشار!F11+[3]بادية!F11+'[3]بغداد العراق'!F11+'[3]نقل المنتجات'!F11</f>
        <v>2848117</v>
      </c>
    </row>
    <row r="11" spans="1:6" ht="24.75">
      <c r="A11" s="47">
        <v>800</v>
      </c>
      <c r="B11" s="53" t="s">
        <v>158</v>
      </c>
      <c r="C11" s="51">
        <f>'[3]نقل بري'!C12+[3]العشار!C12+[3]بادية!C12+'[3]بغداد العراق'!C12+'[3]نقل المنتجات'!C12</f>
        <v>59427233</v>
      </c>
      <c r="D11" s="47">
        <v>2800</v>
      </c>
      <c r="E11" s="52" t="s">
        <v>24</v>
      </c>
      <c r="F11" s="51">
        <f>'[3]نقل بري'!F12+[3]العشار!F12+[3]بادية!F12+'[3]بغداد العراق'!F12+'[3]نقل المنتجات'!F12</f>
        <v>136653</v>
      </c>
    </row>
    <row r="12" spans="1:6" ht="24.75">
      <c r="A12" s="47">
        <v>900</v>
      </c>
      <c r="B12" s="52" t="s">
        <v>121</v>
      </c>
      <c r="C12" s="51">
        <f>'[3]نقل بري'!C13+[3]العشار!C13+[3]بادية!C13+'[3]بغداد العراق'!C13+'[3]نقل المنتجات'!C13</f>
        <v>16726817</v>
      </c>
      <c r="D12" s="47">
        <v>2900</v>
      </c>
      <c r="E12" s="52" t="s">
        <v>26</v>
      </c>
      <c r="F12" s="51">
        <f>'[3]نقل بري'!F13+[3]العشار!F13+[3]بادية!F13+'[3]بغداد العراق'!F13+'[3]نقل المنتجات'!F13</f>
        <v>0</v>
      </c>
    </row>
    <row r="13" spans="1:6" ht="24.75">
      <c r="A13" s="47">
        <v>1000</v>
      </c>
      <c r="B13" s="52" t="s">
        <v>123</v>
      </c>
      <c r="C13" s="51">
        <f>'[3]نقل بري'!C14+[3]العشار!C14+[3]بادية!C14+'[3]بغداد العراق'!C14+'[3]نقل المنتجات'!C14</f>
        <v>0</v>
      </c>
      <c r="D13" s="47">
        <v>3000</v>
      </c>
      <c r="E13" s="52" t="s">
        <v>159</v>
      </c>
      <c r="F13" s="51">
        <f>'[3]نقل بري'!F14+[3]العشار!F14+[3]بادية!F14+'[3]بغداد العراق'!F14+'[3]نقل المنتجات'!F14</f>
        <v>2711464</v>
      </c>
    </row>
    <row r="14" spans="1:6" ht="24.75">
      <c r="A14" s="47">
        <v>1100</v>
      </c>
      <c r="B14" s="52" t="s">
        <v>77</v>
      </c>
      <c r="C14" s="51">
        <f>'[3]نقل بري'!C15+[3]العشار!C15+[3]بادية!C15+'[3]بغداد العراق'!C15+'[3]نقل المنتجات'!C15</f>
        <v>2734055</v>
      </c>
      <c r="D14" s="47">
        <v>3100</v>
      </c>
      <c r="E14" s="52" t="s">
        <v>160</v>
      </c>
      <c r="F14" s="51">
        <f>'[3]نقل بري'!F15+[3]العشار!F15+[3]بادية!F15+'[3]بغداد العراق'!F15+'[3]نقل المنتجات'!F15</f>
        <v>1019051</v>
      </c>
    </row>
    <row r="15" spans="1:6" ht="24.75">
      <c r="A15" s="47">
        <v>1200</v>
      </c>
      <c r="B15" s="52" t="s">
        <v>161</v>
      </c>
      <c r="C15" s="51">
        <f>'[3]نقل بري'!C16+[3]العشار!C16+[3]بادية!C16+'[3]بغداد العراق'!C16+'[3]نقل المنتجات'!C16</f>
        <v>13992762</v>
      </c>
      <c r="D15" s="47">
        <v>3200</v>
      </c>
      <c r="E15" s="52" t="s">
        <v>162</v>
      </c>
      <c r="F15" s="51">
        <f>'[3]نقل بري'!F16+[3]العشار!F16+[3]بادية!F16+'[3]بغداد العراق'!F16+'[3]نقل المنتجات'!F16</f>
        <v>1692413</v>
      </c>
    </row>
    <row r="16" spans="1:6" ht="24.75">
      <c r="A16" s="47">
        <v>1300</v>
      </c>
      <c r="B16" s="52" t="s">
        <v>127</v>
      </c>
      <c r="C16" s="51">
        <f>'[3]نقل بري'!C17+[3]العشار!C17+[3]بادية!C17+'[3]بغداد العراق'!C17+'[3]نقل المنتجات'!C17</f>
        <v>145156</v>
      </c>
      <c r="D16" s="47">
        <v>3300</v>
      </c>
      <c r="E16" s="52" t="s">
        <v>76</v>
      </c>
      <c r="F16" s="51">
        <f>'[3]نقل بري'!F17+[3]العشار!F17+[3]بادية!F17+'[3]بغداد العراق'!F17+'[3]نقل المنتجات'!F17</f>
        <v>-747448</v>
      </c>
    </row>
    <row r="17" spans="1:6" ht="24.75">
      <c r="A17" s="47">
        <v>1310</v>
      </c>
      <c r="B17" s="52" t="s">
        <v>128</v>
      </c>
      <c r="C17" s="51">
        <f>'[3]نقل بري'!C18+[3]العشار!C18+[3]بادية!C18+'[3]بغداد العراق'!C18+'[3]نقل المنتجات'!C18</f>
        <v>111210</v>
      </c>
      <c r="D17" s="47">
        <v>3400</v>
      </c>
      <c r="E17" s="52" t="s">
        <v>163</v>
      </c>
      <c r="F17" s="51">
        <f>'[3]نقل بري'!F18+[3]العشار!F18+[3]بادية!F18+'[3]بغداد العراق'!F18+'[3]نقل المنتجات'!F18</f>
        <v>944965</v>
      </c>
    </row>
    <row r="18" spans="1:6" ht="24.75">
      <c r="A18" s="47">
        <v>1320</v>
      </c>
      <c r="B18" s="52" t="s">
        <v>164</v>
      </c>
      <c r="C18" s="51">
        <f>'[3]نقل بري'!C19+[3]العشار!C19+[3]بادية!C19+'[3]بغداد العراق'!C19+'[3]نقل المنتجات'!C19</f>
        <v>0</v>
      </c>
      <c r="D18" s="47">
        <v>3420</v>
      </c>
      <c r="E18" s="54" t="s">
        <v>38</v>
      </c>
      <c r="F18" s="51">
        <f>'[3]نقل بري'!F19+[3]العشار!F19+[3]بادية!F19+'[3]بغداد العراق'!F19+'[3]نقل المنتجات'!F19</f>
        <v>-1467349</v>
      </c>
    </row>
    <row r="19" spans="1:6" ht="24.75">
      <c r="A19" s="47">
        <v>1330</v>
      </c>
      <c r="B19" s="52" t="s">
        <v>165</v>
      </c>
      <c r="C19" s="51">
        <f>'[3]نقل بري'!C20+[3]العشار!C20+[3]بادية!C20+'[3]بغداد العراق'!C20+'[3]نقل المنتجات'!C20</f>
        <v>33946</v>
      </c>
      <c r="D19" s="47">
        <v>3421</v>
      </c>
      <c r="E19" s="55" t="s">
        <v>40</v>
      </c>
      <c r="F19" s="51">
        <f>'[3]نقل بري'!F20+[3]العشار!F20+[3]بادية!F20+'[3]بغداد العراق'!F20+'[3]نقل المنتجات'!F20</f>
        <v>-1475975</v>
      </c>
    </row>
    <row r="20" spans="1:6" ht="24.75">
      <c r="A20" s="47">
        <v>1340</v>
      </c>
      <c r="B20" s="52" t="s">
        <v>166</v>
      </c>
      <c r="C20" s="51">
        <f>'[3]نقل بري'!C21+[3]العشار!C21+[3]بادية!C21+'[3]بغداد العراق'!C21+'[3]نقل المنتجات'!C21</f>
        <v>0</v>
      </c>
      <c r="D20" s="47">
        <v>3422</v>
      </c>
      <c r="E20" s="55" t="s">
        <v>42</v>
      </c>
      <c r="F20" s="51" t="e">
        <f>'[3]نقل بري'!F21+[3]العشار!F21+[3]بادية!F21+'[3]بغداد العراق'!F21+'[3]نقل المنتجات'!F21</f>
        <v>#REF!</v>
      </c>
    </row>
    <row r="21" spans="1:6" ht="24.75">
      <c r="A21" s="47">
        <v>1400</v>
      </c>
      <c r="B21" s="52" t="s">
        <v>136</v>
      </c>
      <c r="C21" s="51">
        <f>'[3]نقل بري'!C22+[3]العشار!C22+[3]بادية!C22+'[3]بغداد العراق'!C22+'[3]نقل المنتجات'!C22</f>
        <v>31400702</v>
      </c>
      <c r="D21" s="47">
        <v>3423</v>
      </c>
      <c r="E21" s="55" t="s">
        <v>44</v>
      </c>
      <c r="F21" s="51" t="e">
        <f>'[3]نقل بري'!F22+[3]العشار!F22+[3]بادية!F22+'[3]بغداد العراق'!F22+'[3]نقل المنتجات'!F22</f>
        <v>#REF!</v>
      </c>
    </row>
    <row r="22" spans="1:6" ht="24.75">
      <c r="A22" s="47">
        <v>1500</v>
      </c>
      <c r="B22" s="52" t="s">
        <v>137</v>
      </c>
      <c r="C22" s="51">
        <f>'[3]نقل بري'!C23+[3]العشار!C23+[3]بادية!C23+'[3]بغداد العراق'!C23+'[3]نقل المنتجات'!C23</f>
        <v>5289399</v>
      </c>
      <c r="D22" s="47">
        <v>3424</v>
      </c>
      <c r="E22" s="55" t="s">
        <v>138</v>
      </c>
      <c r="F22" s="51" t="e">
        <f>'[3]نقل بري'!F23+[3]العشار!F23+[3]بادية!F23+'[3]بغداد العراق'!F23+'[3]نقل المنتجات'!F23</f>
        <v>#REF!</v>
      </c>
    </row>
    <row r="23" spans="1:6" ht="24.75">
      <c r="A23" s="47">
        <v>1600</v>
      </c>
      <c r="B23" s="52" t="s">
        <v>167</v>
      </c>
      <c r="C23" s="51">
        <f>'[3]نقل بري'!C24+[3]العشار!C24+[3]بادية!C24+'[3]بغداد العراق'!C24+'[3]نقل المنتجات'!C24</f>
        <v>36835257</v>
      </c>
      <c r="D23" s="47">
        <v>3430</v>
      </c>
      <c r="E23" s="52" t="s">
        <v>140</v>
      </c>
      <c r="F23" s="51">
        <f>'[3]نقل بري'!F24+[3]العشار!F24+[3]بادية!F24+'[3]بغداد العراق'!F24+'[3]نقل المنتجات'!F24</f>
        <v>2619007</v>
      </c>
    </row>
    <row r="24" spans="1:6" ht="24.75">
      <c r="A24" s="47">
        <v>1700</v>
      </c>
      <c r="B24" s="52" t="s">
        <v>168</v>
      </c>
      <c r="C24" s="51">
        <f>'[3]نقل بري'!C25+[3]العشار!C25+[3]بادية!C25+'[3]بغداد العراق'!C25+'[3]نقل المنتجات'!C25</f>
        <v>10995182</v>
      </c>
      <c r="D24" s="47">
        <v>3440</v>
      </c>
      <c r="E24" s="52" t="s">
        <v>142</v>
      </c>
      <c r="F24" s="51">
        <f>'[3]نقل بري'!F25+[3]العشار!F25+[3]بادية!F25+'[3]بغداد العراق'!F25+'[3]نقل المنتجات'!F25</f>
        <v>-207248</v>
      </c>
    </row>
    <row r="25" spans="1:6" ht="24.75">
      <c r="A25" s="47">
        <v>1800</v>
      </c>
      <c r="B25" s="52" t="s">
        <v>6</v>
      </c>
      <c r="C25" s="51">
        <f>'[3]نقل بري'!C26+[3]العشار!C26+[3]بادية!C26+'[3]بغداد العراق'!C26+'[3]نقل المنتجات'!C26</f>
        <v>8599214</v>
      </c>
      <c r="D25" s="47">
        <v>3450</v>
      </c>
      <c r="E25" s="52" t="s">
        <v>143</v>
      </c>
      <c r="F25" s="51">
        <f>'[3]نقل بري'!F26+[3]العشار!F26+[3]بادية!F26+'[3]بغداد العراق'!F26+'[3]نقل المنتجات'!F26</f>
        <v>555</v>
      </c>
    </row>
    <row r="26" spans="1:6" ht="24.75">
      <c r="A26" s="47">
        <v>1900</v>
      </c>
      <c r="B26" s="52" t="s">
        <v>169</v>
      </c>
      <c r="C26" s="51">
        <f>'[3]نقل بري'!C27+[3]العشار!C27+[3]بادية!C27+'[3]بغداد العراق'!C27+'[3]نقل المنتجات'!C27</f>
        <v>33587158</v>
      </c>
      <c r="D26" s="47">
        <v>3500</v>
      </c>
      <c r="E26" s="52" t="s">
        <v>170</v>
      </c>
      <c r="F26" s="51">
        <f>'[3]نقل بري'!F27+[3]العشار!F27+[3]بادية!F27+'[3]بغداد العراق'!F27+'[3]نقل المنتجات'!F27</f>
        <v>2619007</v>
      </c>
    </row>
    <row r="27" spans="1:6" ht="24.75">
      <c r="A27" s="47">
        <v>2000</v>
      </c>
      <c r="B27" s="52" t="s">
        <v>171</v>
      </c>
      <c r="C27" s="51">
        <f>'[3]نقل بري'!C28+[3]العشار!C28+[3]بادية!C28+'[3]بغداد العراق'!C28+'[3]نقل المنتجات'!C28</f>
        <v>59427233</v>
      </c>
      <c r="D27" s="47">
        <v>3600</v>
      </c>
      <c r="E27" s="52" t="s">
        <v>172</v>
      </c>
      <c r="F27" s="51">
        <f>'[3]نقل بري'!F28+[3]العشار!F28+[3]بادية!F28+'[3]بغداد العراق'!F28+'[3]نقل المنتجات'!F28</f>
        <v>-926594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/>
  <sheetData>
    <row r="1" spans="1:6" ht="27.75">
      <c r="A1" s="41" t="s">
        <v>178</v>
      </c>
      <c r="B1" s="41"/>
      <c r="C1" s="41"/>
      <c r="D1" s="41"/>
      <c r="E1" s="41"/>
      <c r="F1" s="41"/>
    </row>
    <row r="2" spans="1:6" ht="28.5" thickBot="1">
      <c r="A2" s="57" t="s">
        <v>179</v>
      </c>
      <c r="B2" s="57"/>
      <c r="C2" s="58"/>
      <c r="D2" s="58"/>
      <c r="E2" s="59"/>
      <c r="F2" s="60" t="s">
        <v>180</v>
      </c>
    </row>
    <row r="3" spans="1:6" ht="25.5" thickBot="1">
      <c r="A3" s="61" t="s">
        <v>58</v>
      </c>
      <c r="B3" s="62" t="s">
        <v>181</v>
      </c>
      <c r="C3" s="63" t="s">
        <v>182</v>
      </c>
      <c r="D3" s="61" t="s">
        <v>58</v>
      </c>
      <c r="E3" s="62" t="s">
        <v>183</v>
      </c>
      <c r="F3" s="64" t="s">
        <v>182</v>
      </c>
    </row>
    <row r="4" spans="1:6" ht="24.75">
      <c r="A4" s="65">
        <v>100</v>
      </c>
      <c r="B4" s="66" t="s">
        <v>104</v>
      </c>
      <c r="C4" s="67">
        <f>'[4]انتاج طاقة المنطقة الوسطى'!C5+'[4]انتاج فرات أوسط'!C5+'[4]مشاريع انتاج الناصيرية'!C5+'[4]توزيع طاقة فرات الاوسط'!C5+'[4]نقل كهرباء الجنوب'!C5+'[4]نقل كهرباء فرات الاعلى'!C5+'[4]نقل المنطقى الوسطى'!C5+'[4]نقل كهرباء الفرات الاوسط'!C5+'[4]توزيع كهرباء الرصافة'!C5+'[4]توزيع كهرباء الكرخ'!C5+'[4]توزيع الجنوب'!C5+'[4]التشغيل والتحكم'!C5+[4]الصدر!C5</f>
        <v>4801471</v>
      </c>
      <c r="D4" s="65">
        <v>2100</v>
      </c>
      <c r="E4" s="66" t="s">
        <v>184</v>
      </c>
      <c r="F4" s="67">
        <f>'[4]انتاج طاقة المنطقة الوسطى'!F5+'[4]انتاج فرات أوسط'!F5+'[4]مشاريع انتاج الناصيرية'!F5+'[4]توزيع طاقة فرات الاوسط'!F5+'[4]نقل كهرباء الجنوب'!F5+'[4]نقل كهرباء فرات الاعلى'!F5+'[4]نقل المنطقى الوسطى'!F5+'[4]نقل كهرباء الفرات الاوسط'!F5+'[4]توزيع كهرباء الرصافة'!F5+'[4]توزيع كهرباء الكرخ'!F5+'[4]توزيع الجنوب'!F5+'[4]التشغيل والتحكم'!F5+[4]الصدر!F5</f>
        <v>3328994303</v>
      </c>
    </row>
    <row r="5" spans="1:6" ht="24.75">
      <c r="A5" s="68">
        <v>200</v>
      </c>
      <c r="B5" s="69" t="s">
        <v>106</v>
      </c>
      <c r="C5" s="67">
        <f>'[4]انتاج طاقة المنطقة الوسطى'!C6+'[4]انتاج فرات أوسط'!C6+'[4]مشاريع انتاج الناصيرية'!C6+'[4]توزيع طاقة فرات الاوسط'!C6+'[4]نقل كهرباء الجنوب'!C6+'[4]نقل كهرباء فرات الاعلى'!C6+'[4]نقل المنطقى الوسطى'!C6+'[4]نقل كهرباء الفرات الاوسط'!C6+'[4]توزيع كهرباء الرصافة'!C6+'[4]توزيع كهرباء الكرخ'!C6+'[4]توزيع الجنوب'!C6+'[4]التشغيل والتحكم'!C6+[4]الصدر!C6</f>
        <v>564676125</v>
      </c>
      <c r="D5" s="68">
        <v>2200</v>
      </c>
      <c r="E5" s="69" t="s">
        <v>185</v>
      </c>
      <c r="F5" s="67">
        <f>'[4]انتاج طاقة المنطقة الوسطى'!F6+'[4]انتاج فرات أوسط'!F6+'[4]مشاريع انتاج الناصيرية'!F6+'[4]توزيع طاقة فرات الاوسط'!F6+'[4]نقل كهرباء الجنوب'!F6+'[4]نقل كهرباء فرات الاعلى'!F6+'[4]نقل المنطقى الوسطى'!F6+'[4]نقل كهرباء الفرات الاوسط'!F6+'[4]توزيع كهرباء الرصافة'!F6+'[4]توزيع كهرباء الكرخ'!F6+'[4]توزيع الجنوب'!F6+'[4]التشغيل والتحكم'!F6+[4]الصدر!F6</f>
        <v>578886004</v>
      </c>
    </row>
    <row r="6" spans="1:6" ht="24.75">
      <c r="A6" s="68">
        <v>300</v>
      </c>
      <c r="B6" s="69" t="s">
        <v>108</v>
      </c>
      <c r="C6" s="67">
        <f>'[4]انتاج طاقة المنطقة الوسطى'!C7+'[4]انتاج فرات أوسط'!C7+'[4]مشاريع انتاج الناصيرية'!C7+'[4]توزيع طاقة فرات الاوسط'!C7+'[4]نقل كهرباء الجنوب'!C7+'[4]نقل كهرباء فرات الاعلى'!C7+'[4]نقل المنطقى الوسطى'!C7+'[4]نقل كهرباء الفرات الاوسط'!C7+'[4]توزيع كهرباء الرصافة'!C7+'[4]توزيع كهرباء الكرخ'!C7+'[4]توزيع الجنوب'!C7+'[4]التشغيل والتحكم'!C7+[4]الصدر!C7</f>
        <v>5117222</v>
      </c>
      <c r="D6" s="68">
        <v>2300</v>
      </c>
      <c r="E6" s="69" t="s">
        <v>107</v>
      </c>
      <c r="F6" s="67">
        <f>'[4]انتاج طاقة المنطقة الوسطى'!F7+'[4]انتاج فرات أوسط'!F7+'[4]مشاريع انتاج الناصيرية'!F7+'[4]توزيع طاقة فرات الاوسط'!F7+'[4]نقل كهرباء الجنوب'!F7+'[4]نقل كهرباء فرات الاعلى'!F7+'[4]نقل المنطقى الوسطى'!F7+'[4]نقل كهرباء الفرات الاوسط'!F7+'[4]توزيع كهرباء الرصافة'!F7+'[4]توزيع كهرباء الكرخ'!F7+'[4]توزيع الجنوب'!F7+'[4]التشغيل والتحكم'!F7+[4]الصدر!F7</f>
        <v>678717850</v>
      </c>
    </row>
    <row r="7" spans="1:6" ht="24.75">
      <c r="A7" s="68">
        <v>400</v>
      </c>
      <c r="B7" s="69" t="s">
        <v>110</v>
      </c>
      <c r="C7" s="67">
        <f>'[4]انتاج طاقة المنطقة الوسطى'!C8+'[4]انتاج فرات أوسط'!C8+'[4]مشاريع انتاج الناصيرية'!C8+'[4]توزيع طاقة فرات الاوسط'!C8+'[4]نقل كهرباء الجنوب'!C8+'[4]نقل كهرباء فرات الاعلى'!C8+'[4]نقل المنطقى الوسطى'!C8+'[4]نقل كهرباء الفرات الاوسط'!C8+'[4]توزيع كهرباء الرصافة'!C8+'[4]توزيع كهرباء الكرخ'!C8+'[4]توزيع الجنوب'!C8+'[4]التشغيل والتحكم'!C8+[4]الصدر!C8</f>
        <v>574594818</v>
      </c>
      <c r="D7" s="68">
        <v>2310</v>
      </c>
      <c r="E7" s="69" t="s">
        <v>186</v>
      </c>
      <c r="F7" s="67">
        <f>'[4]انتاج طاقة المنطقة الوسطى'!F8+'[4]انتاج فرات أوسط'!F8+'[4]مشاريع انتاج الناصيرية'!F8+'[4]توزيع طاقة فرات الاوسط'!F8+'[4]نقل كهرباء الجنوب'!F8+'[4]نقل كهرباء فرات الاعلى'!F8+'[4]نقل المنطقى الوسطى'!F8+'[4]نقل كهرباء الفرات الاوسط'!F8+'[4]توزيع كهرباء الرصافة'!F8+'[4]توزيع كهرباء الكرخ'!F8+'[4]توزيع الجنوب'!F8+'[4]التشغيل والتحكم'!F8+[4]الصدر!F8</f>
        <v>0</v>
      </c>
    </row>
    <row r="8" spans="1:6" ht="24.75">
      <c r="A8" s="68">
        <v>500</v>
      </c>
      <c r="B8" s="69" t="s">
        <v>66</v>
      </c>
      <c r="C8" s="67">
        <f>'[4]انتاج طاقة المنطقة الوسطى'!C9+'[4]انتاج فرات أوسط'!C9+'[4]مشاريع انتاج الناصيرية'!C9+'[4]توزيع طاقة فرات الاوسط'!C9+'[4]نقل كهرباء الجنوب'!C9+'[4]نقل كهرباء فرات الاعلى'!C9+'[4]نقل المنطقى الوسطى'!C9+'[4]نقل كهرباء الفرات الاوسط'!C9+'[4]توزيع كهرباء الرصافة'!C9+'[4]توزيع كهرباء الكرخ'!C9+'[4]توزيع الجنوب'!C9+'[4]التشغيل والتحكم'!C9+[4]الصدر!C9</f>
        <v>22623438</v>
      </c>
      <c r="D8" s="68">
        <v>2320</v>
      </c>
      <c r="E8" s="69" t="s">
        <v>187</v>
      </c>
      <c r="F8" s="67">
        <f>'[4]انتاج طاقة المنطقة الوسطى'!F9+'[4]انتاج فرات أوسط'!F9+'[4]مشاريع انتاج الناصيرية'!F9+'[4]توزيع طاقة فرات الاوسط'!F9+'[4]نقل كهرباء الجنوب'!F9+'[4]نقل كهرباء فرات الاعلى'!F9+'[4]نقل المنطقى الوسطى'!F9+'[4]نقل كهرباء الفرات الاوسط'!F9+'[4]توزيع كهرباء الرصافة'!F9+'[4]توزيع كهرباء الكرخ'!F9+'[4]توزيع الجنوب'!F9+'[4]التشغيل والتحكم'!F9+[4]الصدر!F9</f>
        <v>678717850</v>
      </c>
    </row>
    <row r="9" spans="1:6" ht="24.75">
      <c r="A9" s="68">
        <v>600</v>
      </c>
      <c r="B9" s="69" t="s">
        <v>64</v>
      </c>
      <c r="C9" s="67">
        <f>'[4]انتاج طاقة المنطقة الوسطى'!C10+'[4]انتاج فرات أوسط'!C10+'[4]مشاريع انتاج الناصيرية'!C10+'[4]توزيع طاقة فرات الاوسط'!C10+'[4]نقل كهرباء الجنوب'!C10+'[4]نقل كهرباء فرات الاعلى'!C10+'[4]نقل المنطقى الوسطى'!C10+'[4]نقل كهرباء الفرات الاوسط'!C10+'[4]توزيع كهرباء الرصافة'!C10+'[4]توزيع كهرباء الكرخ'!C10+'[4]توزيع الجنوب'!C10+'[4]التشغيل والتحكم'!C10+[4]الصدر!C10</f>
        <v>879531488</v>
      </c>
      <c r="D9" s="68">
        <v>2400</v>
      </c>
      <c r="E9" s="69" t="s">
        <v>188</v>
      </c>
      <c r="F9" s="67">
        <f>'[4]انتاج طاقة المنطقة الوسطى'!F10+'[4]انتاج فرات أوسط'!F10+'[4]مشاريع انتاج الناصيرية'!F10+'[4]توزيع طاقة فرات الاوسط'!F10+'[4]نقل كهرباء الجنوب'!F10+'[4]نقل كهرباء فرات الاعلى'!F10+'[4]نقل المنطقى الوسطى'!F10+'[4]نقل كهرباء الفرات الاوسط'!F10+'[4]توزيع كهرباء الرصافة'!F10+'[4]توزيع كهرباء الكرخ'!F10+'[4]توزيع الجنوب'!F10+'[4]التشغيل والتحكم'!F10+[4]الصدر!F10</f>
        <v>3195143483</v>
      </c>
    </row>
    <row r="10" spans="1:6" ht="24.75">
      <c r="A10" s="68">
        <v>700</v>
      </c>
      <c r="B10" s="69" t="s">
        <v>189</v>
      </c>
      <c r="C10" s="67">
        <f>'[4]انتاج طاقة المنطقة الوسطى'!C11+'[4]انتاج فرات أوسط'!C11+'[4]مشاريع انتاج الناصيرية'!C11+'[4]توزيع طاقة فرات الاوسط'!C11+'[4]نقل كهرباء الجنوب'!C11+'[4]نقل كهرباء فرات الاعلى'!C11+'[4]نقل المنطقى الوسطى'!C11+'[4]نقل كهرباء الفرات الاوسط'!C11+'[4]توزيع كهرباء الرصافة'!C11+'[4]توزيع كهرباء الكرخ'!C11+'[4]توزيع الجنوب'!C11+'[4]التشغيل والتحكم'!C11+[4]الصدر!C11</f>
        <v>1476749744</v>
      </c>
      <c r="D10" s="68">
        <v>2500</v>
      </c>
      <c r="E10" s="69" t="s">
        <v>190</v>
      </c>
      <c r="F10" s="67">
        <f>'[4]انتاج طاقة المنطقة الوسطى'!F11+'[4]انتاج فرات أوسط'!F11+'[4]مشاريع انتاج الناصيرية'!F11+'[4]توزيع طاقة فرات الاوسط'!F11+'[4]نقل كهرباء الجنوب'!F11+'[4]نقل كهرباء فرات الاعلى'!F11+'[4]نقل المنطقى الوسطى'!F11+'[4]نقل كهرباء الفرات الاوسط'!F11+'[4]توزيع كهرباء الرصافة'!F11+'[4]توزيع كهرباء الكرخ'!F11+'[4]توزيع الجنوب'!F11+'[4]التشغيل والتحكم'!F11+[4]الصدر!F11</f>
        <v>-1530149352</v>
      </c>
    </row>
    <row r="11" spans="1:6" ht="24.75">
      <c r="A11" s="68">
        <v>800</v>
      </c>
      <c r="B11" s="69" t="s">
        <v>191</v>
      </c>
      <c r="C11" s="67">
        <f>'[4]انتاج طاقة المنطقة الوسطى'!C12+'[4]انتاج فرات أوسط'!C12+'[4]مشاريع انتاج الناصيرية'!C12+'[4]توزيع طاقة فرات الاوسط'!C12+'[4]نقل كهرباء الجنوب'!C12+'[4]نقل كهرباء فرات الاعلى'!C12+'[4]نقل المنطقى الوسطى'!C12+'[4]نقل كهرباء الفرات الاوسط'!C12+'[4]توزيع كهرباء الرصافة'!C12+'[4]توزيع كهرباء الكرخ'!C12+'[4]توزيع الجنوب'!C12+'[4]التشغيل والتحكم'!C12+[4]الصدر!C12</f>
        <v>11717572364</v>
      </c>
      <c r="D11" s="68">
        <v>2600</v>
      </c>
      <c r="E11" s="69" t="s">
        <v>68</v>
      </c>
      <c r="F11" s="67">
        <f>'[4]انتاج طاقة المنطقة الوسطى'!F12+'[4]انتاج فرات أوسط'!F12+'[4]مشاريع انتاج الناصيرية'!F12+'[4]توزيع طاقة فرات الاوسط'!F12+'[4]نقل كهرباء الجنوب'!F12+'[4]نقل كهرباء فرات الاعلى'!F12+'[4]نقل المنطقى الوسطى'!F12+'[4]نقل كهرباء الفرات الاوسط'!F12+'[4]توزيع كهرباء الرصافة'!F12+'[4]توزيع كهرباء الكرخ'!F12+'[4]توزيع الجنوب'!F12+'[4]التشغيل والتحكم'!F12+[4]الصدر!F12</f>
        <v>33189379</v>
      </c>
    </row>
    <row r="12" spans="1:6" ht="24.75">
      <c r="A12" s="68">
        <v>900</v>
      </c>
      <c r="B12" s="69" t="s">
        <v>192</v>
      </c>
      <c r="C12" s="67">
        <f>'[4]انتاج طاقة المنطقة الوسطى'!C13+'[4]انتاج فرات أوسط'!C13+'[4]مشاريع انتاج الناصيرية'!C13+'[4]توزيع طاقة فرات الاوسط'!C13+'[4]نقل كهرباء الجنوب'!C13+'[4]نقل كهرباء فرات الاعلى'!C13+'[4]نقل المنطقى الوسطى'!C13+'[4]نقل كهرباء الفرات الاوسط'!C13+'[4]توزيع كهرباء الرصافة'!C13+'[4]توزيع كهرباء الكرخ'!C13+'[4]توزيع الجنوب'!C13+'[4]التشغيل والتحكم'!C13+[4]الصدر!C13</f>
        <v>13194322108</v>
      </c>
      <c r="D12" s="68">
        <v>2700</v>
      </c>
      <c r="E12" s="69" t="s">
        <v>118</v>
      </c>
      <c r="F12" s="67">
        <f>'[4]انتاج طاقة المنطقة الوسطى'!F13+'[4]انتاج فرات أوسط'!F13+'[4]مشاريع انتاج الناصيرية'!F13+'[4]توزيع طاقة فرات الاوسط'!F13+'[4]نقل كهرباء الجنوب'!F13+'[4]نقل كهرباء فرات الاعلى'!F13+'[4]نقل المنطقى الوسطى'!F13+'[4]نقل كهرباء الفرات الاوسط'!F13+'[4]توزيع كهرباء الرصافة'!F13+'[4]توزيع كهرباء الكرخ'!F13+'[4]توزيع الجنوب'!F13+'[4]التشغيل والتحكم'!F13+[4]الصدر!F13</f>
        <v>1698183510</v>
      </c>
    </row>
    <row r="13" spans="1:6" ht="24.75">
      <c r="A13" s="68">
        <v>1000</v>
      </c>
      <c r="B13" s="69" t="s">
        <v>121</v>
      </c>
      <c r="C13" s="67">
        <f>'[4]انتاج طاقة المنطقة الوسطى'!C14+'[4]انتاج فرات أوسط'!C14+'[4]مشاريع انتاج الناصيرية'!C14+'[4]توزيع طاقة فرات الاوسط'!C14+'[4]نقل كهرباء الجنوب'!C14+'[4]نقل كهرباء فرات الاعلى'!C14+'[4]نقل المنطقى الوسطى'!C14+'[4]نقل كهرباء الفرات الاوسط'!C14+'[4]توزيع كهرباء الرصافة'!C14+'[4]توزيع كهرباء الكرخ'!C14+'[4]توزيع الجنوب'!C14+'[4]التشغيل والتحكم'!C14+[4]الصدر!C14</f>
        <v>3860057242</v>
      </c>
      <c r="D13" s="68">
        <v>2800</v>
      </c>
      <c r="E13" s="69" t="s">
        <v>193</v>
      </c>
      <c r="F13" s="67">
        <f>'[4]انتاج طاقة المنطقة الوسطى'!F14+'[4]انتاج فرات أوسط'!F14+'[4]مشاريع انتاج الناصيرية'!F14+'[4]توزيع طاقة فرات الاوسط'!F14+'[4]نقل كهرباء الجنوب'!F14+'[4]نقل كهرباء فرات الاعلى'!F14+'[4]نقل المنطقى الوسطى'!F14+'[4]نقل كهرباء الفرات الاوسط'!F14+'[4]توزيع كهرباء الرصافة'!F14+'[4]توزيع كهرباء الكرخ'!F14+'[4]توزيع الجنوب'!F14+'[4]التشغيل والتحكم'!F14+[4]الصدر!F14</f>
        <v>1306090982</v>
      </c>
    </row>
    <row r="14" spans="1:6" ht="24.75">
      <c r="A14" s="68">
        <v>1010</v>
      </c>
      <c r="B14" s="69" t="s">
        <v>194</v>
      </c>
      <c r="C14" s="67">
        <f>'[4]انتاج طاقة المنطقة الوسطى'!C15+'[4]انتاج فرات أوسط'!C15+'[4]مشاريع انتاج الناصيرية'!C15+'[4]توزيع طاقة فرات الاوسط'!C15+'[4]نقل كهرباء الجنوب'!C15+'[4]نقل كهرباء فرات الاعلى'!C15+'[4]نقل المنطقى الوسطى'!C15+'[4]نقل كهرباء الفرات الاوسط'!C15+'[4]توزيع كهرباء الرصافة'!C15+'[4]توزيع كهرباء الكرخ'!C15+'[4]توزيع الجنوب'!C15+'[4]التشغيل والتحكم'!C15+[4]الصدر!C15</f>
        <v>47823065</v>
      </c>
      <c r="D14" s="68">
        <v>2900</v>
      </c>
      <c r="E14" s="69" t="s">
        <v>122</v>
      </c>
      <c r="F14" s="67">
        <f>'[4]انتاج طاقة المنطقة الوسطى'!F15+'[4]انتاج فرات أوسط'!F15+'[4]مشاريع انتاج الناصيرية'!F15+'[4]توزيع طاقة فرات الاوسط'!F15+'[4]نقل كهرباء الجنوب'!F15+'[4]نقل كهرباء فرات الاعلى'!F15+'[4]نقل المنطقى الوسطى'!F15+'[4]نقل كهرباء الفرات الاوسط'!F15+'[4]توزيع كهرباء الرصافة'!F15+'[4]توزيع كهرباء الكرخ'!F15+'[4]توزيع الجنوب'!F15+'[4]التشغيل والتحكم'!F15+[4]الصدر!F15</f>
        <v>392092528</v>
      </c>
    </row>
    <row r="15" spans="1:6" ht="24.75">
      <c r="A15" s="68">
        <v>1100</v>
      </c>
      <c r="B15" s="69" t="s">
        <v>96</v>
      </c>
      <c r="C15" s="67">
        <f>'[4]انتاج طاقة المنطقة الوسطى'!C16+'[4]انتاج فرات أوسط'!C16+'[4]مشاريع انتاج الناصيرية'!C16+'[4]توزيع طاقة فرات الاوسط'!C16+'[4]نقل كهرباء الجنوب'!C16+'[4]نقل كهرباء فرات الاعلى'!C16+'[4]نقل المنطقى الوسطى'!C16+'[4]نقل كهرباء الفرات الاوسط'!C16+'[4]توزيع كهرباء الرصافة'!C16+'[4]توزيع كهرباء الكرخ'!C16+'[4]توزيع الجنوب'!C16+'[4]التشغيل والتحكم'!C16+[4]الصدر!C16</f>
        <v>528734514</v>
      </c>
      <c r="D15" s="68">
        <v>3000</v>
      </c>
      <c r="E15" s="69" t="s">
        <v>195</v>
      </c>
      <c r="F15" s="67">
        <f>'[4]انتاج طاقة المنطقة الوسطى'!F16+'[4]انتاج فرات أوسط'!F16+'[4]مشاريع انتاج الناصيرية'!F16+'[4]توزيع طاقة فرات الاوسط'!F16+'[4]نقل كهرباء الجنوب'!F16+'[4]نقل كهرباء فرات الاعلى'!F16+'[4]نقل المنطقى الوسطى'!F16+'[4]نقل كهرباء الفرات الاوسط'!F16+'[4]توزيع كهرباء الرصافة'!F16+'[4]توزيع كهرباء الكرخ'!F16+'[4]توزيع الجنوب'!F16+'[4]التشغيل والتحكم'!F16+[4]الصدر!F16</f>
        <v>495</v>
      </c>
    </row>
    <row r="16" spans="1:6" ht="24.75">
      <c r="A16" s="68">
        <v>1200</v>
      </c>
      <c r="B16" s="69" t="s">
        <v>196</v>
      </c>
      <c r="C16" s="67">
        <f>'[4]انتاج طاقة المنطقة الوسطى'!C17+'[4]انتاج فرات أوسط'!C17+'[4]مشاريع انتاج الناصيرية'!C17+'[4]توزيع طاقة فرات الاوسط'!C17+'[4]نقل كهرباء الجنوب'!C17+'[4]نقل كهرباء فرات الاعلى'!C17+'[4]نقل المنطقى الوسطى'!C17+'[4]نقل كهرباء الفرات الاوسط'!C17+'[4]توزيع كهرباء الرصافة'!C17+'[4]توزيع كهرباء الكرخ'!C17+'[4]توزيع الجنوب'!C17+'[4]التشغيل والتحكم'!C17+[4]الصدر!C17</f>
        <v>3379145793</v>
      </c>
      <c r="D16" s="68">
        <v>3100</v>
      </c>
      <c r="E16" s="69" t="s">
        <v>71</v>
      </c>
      <c r="F16" s="67">
        <f>'[4]انتاج طاقة المنطقة الوسطى'!F17+'[4]انتاج فرات أوسط'!F17+'[4]مشاريع انتاج الناصيرية'!F17+'[4]توزيع طاقة فرات الاوسط'!F17+'[4]نقل كهرباء الجنوب'!F17+'[4]نقل كهرباء فرات الاعلى'!F17+'[4]نقل المنطقى الوسطى'!F17+'[4]نقل كهرباء الفرات الاوسط'!F17+'[4]توزيع كهرباء الرصافة'!F17+'[4]توزيع كهرباء الكرخ'!F17+'[4]توزيع الجنوب'!F17+'[4]التشغيل والتحكم'!F17+[4]الصدر!F17</f>
        <v>1213103633</v>
      </c>
    </row>
    <row r="17" spans="1:6" ht="24.75">
      <c r="A17" s="68">
        <v>1300</v>
      </c>
      <c r="B17" s="69" t="s">
        <v>197</v>
      </c>
      <c r="C17" s="67">
        <f>'[4]انتاج طاقة المنطقة الوسطى'!C18+'[4]انتاج فرات أوسط'!C18+'[4]مشاريع انتاج الناصيرية'!C18+'[4]توزيع طاقة فرات الاوسط'!C18+'[4]نقل كهرباء الجنوب'!C18+'[4]نقل كهرباء فرات الاعلى'!C18+'[4]نقل المنطقى الوسطى'!C18+'[4]نقل كهرباء الفرات الاوسط'!C18+'[4]توزيع كهرباء الرصافة'!C18+'[4]توزيع كهرباء الكرخ'!C18+'[4]توزيع الجنوب'!C18+'[4]التشغيل والتحكم'!C18+[4]الصدر!C18</f>
        <v>793805856</v>
      </c>
      <c r="D17" s="68">
        <v>3200</v>
      </c>
      <c r="E17" s="69" t="s">
        <v>198</v>
      </c>
      <c r="F17" s="67">
        <f>'[4]انتاج طاقة المنطقة الوسطى'!F18+'[4]انتاج فرات أوسط'!F18+'[4]مشاريع انتاج الناصيرية'!F18+'[4]توزيع طاقة فرات الاوسط'!F18+'[4]نقل كهرباء الجنوب'!F18+'[4]نقل كهرباء فرات الاعلى'!F18+'[4]نقل المنطقى الوسطى'!F18+'[4]نقل كهرباء الفرات الاوسط'!F18+'[4]توزيع كهرباء الرصافة'!F18+'[4]توزيع كهرباء الكرخ'!F18+'[4]توزيع الجنوب'!F18+'[4]التشغيل والتحكم'!F18+[4]الصدر!F18</f>
        <v>1605195666</v>
      </c>
    </row>
    <row r="18" spans="1:6" ht="24.75">
      <c r="A18" s="68">
        <v>1310</v>
      </c>
      <c r="B18" s="69" t="s">
        <v>199</v>
      </c>
      <c r="C18" s="67">
        <f>'[4]انتاج طاقة المنطقة الوسطى'!C19+'[4]انتاج فرات أوسط'!C19+'[4]مشاريع انتاج الناصيرية'!C19+'[4]توزيع طاقة فرات الاوسط'!C19+'[4]نقل كهرباء الجنوب'!C19+'[4]نقل كهرباء فرات الاعلى'!C19+'[4]نقل المنطقى الوسطى'!C19+'[4]نقل كهرباء الفرات الاوسط'!C19+'[4]توزيع كهرباء الرصافة'!C19+'[4]توزيع كهرباء الكرخ'!C19+'[4]توزيع الجنوب'!C19+'[4]التشغيل والتحكم'!C19+[4]الصدر!C19</f>
        <v>562593924</v>
      </c>
      <c r="D18" s="68">
        <v>3300</v>
      </c>
      <c r="E18" s="69" t="s">
        <v>95</v>
      </c>
      <c r="F18" s="67">
        <f>'[4]انتاج طاقة المنطقة الوسطى'!F19+'[4]انتاج فرات أوسط'!F19+'[4]مشاريع انتاج الناصيرية'!F19+'[4]توزيع طاقة فرات الاوسط'!F19+'[4]نقل كهرباء الجنوب'!F19+'[4]نقل كهرباء فرات الاعلى'!F19+'[4]نقل المنطقى الوسطى'!F19+'[4]نقل كهرباء الفرات الاوسط'!F19+'[4]توزيع كهرباء الرصافة'!F19+'[4]توزيع كهرباء الكرخ'!F19+'[4]توزيع الجنوب'!F19+'[4]التشغيل والتحكم'!F19+[4]الصدر!F19</f>
        <v>154813318</v>
      </c>
    </row>
    <row r="19" spans="1:6" ht="24.75">
      <c r="A19" s="68">
        <v>1320</v>
      </c>
      <c r="B19" s="69" t="s">
        <v>200</v>
      </c>
      <c r="C19" s="67">
        <f>'[4]انتاج طاقة المنطقة الوسطى'!C20+'[4]انتاج فرات أوسط'!C20+'[4]مشاريع انتاج الناصيرية'!C20+'[4]توزيع طاقة فرات الاوسط'!C20+'[4]نقل كهرباء الجنوب'!C20+'[4]نقل كهرباء فرات الاعلى'!C20+'[4]نقل المنطقى الوسطى'!C20+'[4]نقل كهرباء الفرات الاوسط'!C20+'[4]توزيع كهرباء الرصافة'!C20+'[4]توزيع كهرباء الكرخ'!C20+'[4]توزيع الجنوب'!C20+'[4]التشغيل والتحكم'!C20+[4]الصدر!C20</f>
        <v>0</v>
      </c>
      <c r="D19" s="68">
        <v>3400</v>
      </c>
      <c r="E19" s="69" t="s">
        <v>201</v>
      </c>
      <c r="F19" s="67">
        <f>'[4]انتاج طاقة المنطقة الوسطى'!F20+'[4]انتاج فرات أوسط'!F20+'[4]مشاريع انتاج الناصيرية'!F20+'[4]توزيع طاقة فرات الاوسط'!F20+'[4]نقل كهرباء الجنوب'!F20+'[4]نقل كهرباء فرات الاعلى'!F20+'[4]نقل المنطقى الوسطى'!F20+'[4]نقل كهرباء الفرات الاوسط'!F20+'[4]توزيع كهرباء الرصافة'!F20+'[4]توزيع كهرباء الكرخ'!F20+'[4]توزيع الجنوب'!F20+'[4]التشغيل والتحكم'!F20+[4]الصدر!F20</f>
        <v>1450382348</v>
      </c>
    </row>
    <row r="20" spans="1:6" ht="24.75">
      <c r="A20" s="68">
        <v>1330</v>
      </c>
      <c r="B20" s="69" t="s">
        <v>202</v>
      </c>
      <c r="C20" s="67">
        <f>'[4]انتاج طاقة المنطقة الوسطى'!C21+'[4]انتاج فرات أوسط'!C21+'[4]مشاريع انتاج الناصيرية'!C21+'[4]توزيع طاقة فرات الاوسط'!C21+'[4]نقل كهرباء الجنوب'!C21+'[4]نقل كهرباء فرات الاعلى'!C21+'[4]نقل المنطقى الوسطى'!C21+'[4]نقل كهرباء الفرات الاوسط'!C21+'[4]توزيع كهرباء الرصافة'!C21+'[4]توزيع كهرباء الكرخ'!C21+'[4]توزيع الجنوب'!C21+'[4]التشغيل والتحكم'!C21+[4]الصدر!C21</f>
        <v>0</v>
      </c>
      <c r="D20" s="68">
        <v>3500</v>
      </c>
      <c r="E20" s="69" t="s">
        <v>76</v>
      </c>
      <c r="F20" s="67">
        <f>'[4]انتاج طاقة المنطقة الوسطى'!F21+'[4]انتاج فرات أوسط'!F21+'[4]مشاريع انتاج الناصيرية'!F21+'[4]توزيع طاقة فرات الاوسط'!F21+'[4]نقل كهرباء الجنوب'!F21+'[4]نقل كهرباء فرات الاعلى'!F21+'[4]نقل المنطقى الوسطى'!F21+'[4]نقل كهرباء الفرات الاوسط'!F21+'[4]توزيع كهرباء الرصافة'!F21+'[4]توزيع كهرباء الكرخ'!F21+'[4]توزيع الجنوب'!F21+'[4]التشغيل والتحكم'!F21+[4]الصدر!F21</f>
        <v>43134942</v>
      </c>
    </row>
    <row r="21" spans="1:6" ht="24.75">
      <c r="A21" s="68">
        <v>1340</v>
      </c>
      <c r="B21" s="69" t="s">
        <v>203</v>
      </c>
      <c r="C21" s="67">
        <f>'[4]انتاج طاقة المنطقة الوسطى'!C22+'[4]انتاج فرات أوسط'!C22+'[4]مشاريع انتاج الناصيرية'!C22+'[4]توزيع طاقة فرات الاوسط'!C22+'[4]نقل كهرباء الجنوب'!C22+'[4]نقل كهرباء فرات الاعلى'!C22+'[4]نقل المنطقى الوسطى'!C22+'[4]نقل كهرباء الفرات الاوسط'!C22+'[4]توزيع كهرباء الرصافة'!C22+'[4]توزيع كهرباء الكرخ'!C22+'[4]توزيع الجنوب'!C22+'[4]التشغيل والتحكم'!C22+[4]الصدر!C22</f>
        <v>0</v>
      </c>
      <c r="D21" s="68">
        <v>3600</v>
      </c>
      <c r="E21" s="69" t="s">
        <v>204</v>
      </c>
      <c r="F21" s="67">
        <f>'[4]انتاج طاقة المنطقة الوسطى'!F22+'[4]انتاج فرات أوسط'!F22+'[4]مشاريع انتاج الناصيرية'!F22+'[4]توزيع طاقة فرات الاوسط'!F22+'[4]نقل كهرباء الجنوب'!F22+'[4]نقل كهرباء فرات الاعلى'!F22+'[4]نقل المنطقى الوسطى'!F22+'[4]نقل كهرباء الفرات الاوسط'!F22+'[4]توزيع كهرباء الرصافة'!F22+'[4]توزيع كهرباء الكرخ'!F22+'[4]توزيع الجنوب'!F22+'[4]التشغيل والتحكم'!F22+[4]الصدر!F22</f>
        <v>1493517290</v>
      </c>
    </row>
    <row r="22" spans="1:6" ht="24.75">
      <c r="A22" s="68">
        <v>1350</v>
      </c>
      <c r="B22" s="69" t="s">
        <v>205</v>
      </c>
      <c r="C22" s="67">
        <f>'[4]انتاج طاقة المنطقة الوسطى'!C23+'[4]انتاج فرات أوسط'!C23+'[4]مشاريع انتاج الناصيرية'!C23+'[4]توزيع طاقة فرات الاوسط'!C23+'[4]نقل كهرباء الجنوب'!C23+'[4]نقل كهرباء فرات الاعلى'!C23+'[4]نقل المنطقى الوسطى'!C23+'[4]نقل كهرباء الفرات الاوسط'!C23+'[4]توزيع كهرباء الرصافة'!C23+'[4]توزيع كهرباء الكرخ'!C23+'[4]توزيع الجنوب'!C23+'[4]التشغيل والتحكم'!C23+[4]الصدر!C23</f>
        <v>39745154</v>
      </c>
      <c r="D22" s="68">
        <v>3620</v>
      </c>
      <c r="E22" s="69" t="s">
        <v>206</v>
      </c>
      <c r="F22" s="67">
        <f>'[4]انتاج طاقة المنطقة الوسطى'!F23+'[4]انتاج فرات أوسط'!F23+'[4]مشاريع انتاج الناصيرية'!F23+'[4]توزيع طاقة فرات الاوسط'!F23+'[4]نقل كهرباء الجنوب'!F23+'[4]نقل كهرباء فرات الاعلى'!F23+'[4]نقل المنطقى الوسطى'!F23+'[4]نقل كهرباء الفرات الاوسط'!F23+'[4]توزيع كهرباء الرصافة'!F23+'[4]توزيع كهرباء الكرخ'!F23+'[4]توزيع الجنوب'!F23+'[4]التشغيل والتحكم'!F23+[4]الصدر!F23</f>
        <v>807469729</v>
      </c>
    </row>
    <row r="23" spans="1:6" ht="24.75">
      <c r="A23" s="68">
        <v>1360</v>
      </c>
      <c r="B23" s="69" t="s">
        <v>207</v>
      </c>
      <c r="C23" s="67">
        <f>'[4]انتاج طاقة المنطقة الوسطى'!C24+'[4]انتاج فرات أوسط'!C24+'[4]مشاريع انتاج الناصيرية'!C24+'[4]توزيع طاقة فرات الاوسط'!C24+'[4]نقل كهرباء الجنوب'!C24+'[4]نقل كهرباء فرات الاعلى'!C24+'[4]نقل المنطقى الوسطى'!C24+'[4]نقل كهرباء الفرات الاوسط'!C24+'[4]توزيع كهرباء الرصافة'!C24+'[4]توزيع كهرباء الكرخ'!C24+'[4]توزيع الجنوب'!C24+'[4]التشغيل والتحكم'!C24+[4]الصدر!C24</f>
        <v>191466778</v>
      </c>
      <c r="D23" s="68">
        <v>3621</v>
      </c>
      <c r="E23" s="69" t="s">
        <v>106</v>
      </c>
      <c r="F23" s="67">
        <f>'[4]انتاج طاقة المنطقة الوسطى'!F24+'[4]انتاج فرات أوسط'!F24+'[4]مشاريع انتاج الناصيرية'!F24+'[4]توزيع طاقة فرات الاوسط'!F24+'[4]نقل كهرباء الجنوب'!F24+'[4]نقل كهرباء فرات الاعلى'!F24+'[4]نقل المنطقى الوسطى'!F24+'[4]نقل كهرباء الفرات الاوسط'!F24+'[4]توزيع كهرباء الرصافة'!F24+'[4]توزيع كهرباء الكرخ'!F24+'[4]توزيع الجنوب'!F24+'[4]التشغيل والتحكم'!F24+[4]الصدر!F24</f>
        <v>807469729</v>
      </c>
    </row>
    <row r="24" spans="1:6" ht="24.75">
      <c r="A24" s="68">
        <v>1400</v>
      </c>
      <c r="B24" s="69" t="s">
        <v>208</v>
      </c>
      <c r="C24" s="67">
        <f>'[4]انتاج طاقة المنطقة الوسطى'!C25+'[4]انتاج فرات أوسط'!C25+'[4]مشاريع انتاج الناصيرية'!C25+'[4]توزيع طاقة فرات الاوسط'!C25+'[4]نقل كهرباء الجنوب'!C25+'[4]نقل كهرباء فرات الاعلى'!C25+'[4]نقل المنطقى الوسطى'!C25+'[4]نقل كهرباء الفرات الاوسط'!C25+'[4]توزيع كهرباء الرصافة'!C25+'[4]توزيع كهرباء الكرخ'!C25+'[4]توزيع الجنوب'!C25+'[4]التشغيل والتحكم'!C25+[4]الصدر!C25</f>
        <v>8658506182</v>
      </c>
      <c r="D24" s="68">
        <v>3622</v>
      </c>
      <c r="E24" s="69" t="s">
        <v>209</v>
      </c>
      <c r="F24" s="67">
        <f>'[4]انتاج طاقة المنطقة الوسطى'!F25+'[4]انتاج فرات أوسط'!F25+'[4]مشاريع انتاج الناصيرية'!F25+'[4]توزيع طاقة فرات الاوسط'!F25+'[4]نقل كهرباء الجنوب'!F25+'[4]نقل كهرباء فرات الاعلى'!F25+'[4]نقل المنطقى الوسطى'!F25+'[4]نقل كهرباء الفرات الاوسط'!F25+'[4]توزيع كهرباء الرصافة'!F25+'[4]توزيع كهرباء الكرخ'!F25+'[4]توزيع الجنوب'!F25+'[4]التشغيل والتحكم'!F25+[4]الصدر!F25</f>
        <v>0</v>
      </c>
    </row>
    <row r="25" spans="1:6" ht="24.75">
      <c r="A25" s="68">
        <v>1500</v>
      </c>
      <c r="B25" s="69" t="s">
        <v>210</v>
      </c>
      <c r="C25" s="67">
        <f>'[4]انتاج طاقة المنطقة الوسطى'!C26+'[4]انتاج فرات أوسط'!C26+'[4]مشاريع انتاج الناصيرية'!C26+'[4]توزيع طاقة فرات الاوسط'!C26+'[4]نقل كهرباء الجنوب'!C26+'[4]نقل كهرباء فرات الاعلى'!C26+'[4]نقل المنطقى الوسطى'!C26+'[4]نقل كهرباء الفرات الاوسط'!C26+'[4]توزيع كهرباء الرصافة'!C26+'[4]توزيع كهرباء الكرخ'!C26+'[4]توزيع الجنوب'!C26+'[4]التشغيل والتحكم'!C26+[4]الصدر!C26</f>
        <v>362864277</v>
      </c>
      <c r="D25" s="68">
        <v>3623</v>
      </c>
      <c r="E25" s="69" t="s">
        <v>211</v>
      </c>
      <c r="F25" s="67">
        <f>'[4]انتاج طاقة المنطقة الوسطى'!F26+'[4]انتاج فرات أوسط'!F26+'[4]مشاريع انتاج الناصيرية'!F26+'[4]توزيع طاقة فرات الاوسط'!F26+'[4]نقل كهرباء الجنوب'!F26+'[4]نقل كهرباء فرات الاعلى'!F26+'[4]نقل المنطقى الوسطى'!F26+'[4]نقل كهرباء الفرات الاوسط'!F26+'[4]توزيع كهرباء الرصافة'!F26+'[4]توزيع كهرباء الكرخ'!F26+'[4]توزيع الجنوب'!F26+'[4]التشغيل والتحكم'!F26+[4]الصدر!F26</f>
        <v>0</v>
      </c>
    </row>
    <row r="26" spans="1:6" ht="24.75">
      <c r="A26" s="68">
        <v>1600</v>
      </c>
      <c r="B26" s="69" t="s">
        <v>167</v>
      </c>
      <c r="C26" s="67">
        <f>'[4]انتاج طاقة المنطقة الوسطى'!C27+'[4]انتاج فرات أوسط'!C27+'[4]مشاريع انتاج الناصيرية'!C27+'[4]توزيع طاقة فرات الاوسط'!C27+'[4]نقل كهرباء الجنوب'!C27+'[4]نقل كهرباء فرات الاعلى'!C27+'[4]نقل المنطقى الوسطى'!C27+'[4]نقل كهرباء الفرات الاوسط'!C27+'[4]توزيع كهرباء الرصافة'!C27+'[4]توزيع كهرباء الكرخ'!C27+'[4]توزيع الجنوب'!C27+'[4]التشغيل والتحكم'!C27+[4]الصدر!C27</f>
        <v>9815176315</v>
      </c>
      <c r="D26" s="68">
        <v>3630</v>
      </c>
      <c r="E26" s="69" t="s">
        <v>212</v>
      </c>
      <c r="F26" s="67">
        <f>'[4]انتاج طاقة المنطقة الوسطى'!F27+'[4]انتاج فرات أوسط'!F27+'[4]مشاريع انتاج الناصيرية'!F27+'[4]توزيع طاقة فرات الاوسط'!F27+'[4]نقل كهرباء الجنوب'!F27+'[4]نقل كهرباء فرات الاعلى'!F27+'[4]نقل المنطقى الوسطى'!F27+'[4]نقل كهرباء الفرات الاوسط'!F27+'[4]توزيع كهرباء الرصافة'!F27+'[4]توزيع كهرباء الكرخ'!F27+'[4]توزيع الجنوب'!F27+'[4]التشغيل والتحكم'!F27+[4]الصدر!F27</f>
        <v>710143050</v>
      </c>
    </row>
    <row r="27" spans="1:6" ht="24.75">
      <c r="A27" s="68">
        <v>1700</v>
      </c>
      <c r="B27" s="69" t="s">
        <v>213</v>
      </c>
      <c r="C27" s="67">
        <f>'[4]انتاج طاقة المنطقة الوسطى'!C28+'[4]انتاج فرات أوسط'!C28+'[4]مشاريع انتاج الناصيرية'!C28+'[4]توزيع طاقة فرات الاوسط'!C28+'[4]نقل كهرباء الجنوب'!C28+'[4]نقل كهرباء فرات الاعلى'!C28+'[4]نقل المنطقى الوسطى'!C28+'[4]نقل كهرباء الفرات الاوسط'!C28+'[4]توزيع كهرباء الرصافة'!C28+'[4]توزيع كهرباء الكرخ'!C28+'[4]توزيع الجنوب'!C28+'[4]التشغيل والتحكم'!C28+[4]الصدر!C28</f>
        <v>-1902396049</v>
      </c>
      <c r="D27" s="68">
        <v>3640</v>
      </c>
      <c r="E27" s="69" t="s">
        <v>214</v>
      </c>
      <c r="F27" s="67">
        <f>'[4]انتاج طاقة المنطقة الوسطى'!F28+'[4]انتاج فرات أوسط'!F28+'[4]مشاريع انتاج الناصيرية'!F28+'[4]توزيع طاقة فرات الاوسط'!F28+'[4]نقل كهرباء الجنوب'!F28+'[4]نقل كهرباء فرات الاعلى'!F28+'[4]نقل المنطقى الوسطى'!F28+'[4]نقل كهرباء الفرات الاوسط'!F28+'[4]توزيع كهرباء الرصافة'!F28+'[4]توزيع كهرباء الكرخ'!F28+'[4]توزيع الجنوب'!F28+'[4]التشغيل والتحكم'!F28+[4]الصدر!F28</f>
        <v>-24065197</v>
      </c>
    </row>
    <row r="28" spans="1:6" ht="24.75">
      <c r="A28" s="68">
        <v>1800</v>
      </c>
      <c r="B28" s="69" t="s">
        <v>215</v>
      </c>
      <c r="C28" s="67">
        <f>'[4]انتاج طاقة المنطقة الوسطى'!C29+'[4]انتاج فرات أوسط'!C29+'[4]مشاريع انتاج الناصيرية'!C29+'[4]توزيع طاقة فرات الاوسط'!C29+'[4]نقل كهرباء الجنوب'!C29+'[4]نقل كهرباء فرات الاعلى'!C29+'[4]نقل المنطقى الوسطى'!C29+'[4]نقل كهرباء الفرات الاوسط'!C29+'[4]توزيع كهرباء الرصافة'!C29+'[4]توزيع كهرباء الكرخ'!C29+'[4]توزيع الجنوب'!C29+'[4]التشغيل والتحكم'!C29+[4]الصدر!C29</f>
        <v>0</v>
      </c>
      <c r="D28" s="68">
        <v>3650</v>
      </c>
      <c r="E28" s="69" t="s">
        <v>216</v>
      </c>
      <c r="F28" s="67">
        <f>'[4]انتاج طاقة المنطقة الوسطى'!F29+'[4]انتاج فرات أوسط'!F29+'[4]مشاريع انتاج الناصيرية'!F29+'[4]توزيع طاقة فرات الاوسط'!F29+'[4]نقل كهرباء الجنوب'!F29+'[4]نقل كهرباء فرات الاعلى'!F29+'[4]نقل المنطقى الوسطى'!F29+'[4]نقل كهرباء الفرات الاوسط'!F29+'[4]توزيع كهرباء الرصافة'!F29+'[4]توزيع كهرباء الكرخ'!F29+'[4]توزيع الجنوب'!F29+'[4]التشغيل والتحكم'!F29+[4]الصدر!F29</f>
        <v>-30292</v>
      </c>
    </row>
    <row r="29" spans="1:6" ht="24.75">
      <c r="A29" s="68">
        <v>1900</v>
      </c>
      <c r="B29" s="69" t="s">
        <v>217</v>
      </c>
      <c r="C29" s="67">
        <f>'[4]انتاج طاقة المنطقة الوسطى'!C30+'[4]انتاج فرات أوسط'!C30+'[4]مشاريع انتاج الناصيرية'!C30+'[4]توزيع طاقة فرات الاوسط'!C30+'[4]نقل كهرباء الجنوب'!C30+'[4]نقل كهرباء فرات الاعلى'!C30+'[4]نقل المنطقى الوسطى'!C30+'[4]نقل كهرباء الفرات الاوسط'!C30+'[4]توزيع كهرباء الرصافة'!C30+'[4]توزيع كهرباء الكرخ'!C30+'[4]توزيع الجنوب'!C30+'[4]التشغيل والتحكم'!C30+[4]الصدر!C30</f>
        <v>1476749744</v>
      </c>
      <c r="D29" s="68">
        <v>3700</v>
      </c>
      <c r="E29" s="69" t="s">
        <v>218</v>
      </c>
      <c r="F29" s="67">
        <f>'[4]انتاج طاقة المنطقة الوسطى'!F30+'[4]انتاج فرات أوسط'!F30+'[4]مشاريع انتاج الناصيرية'!F30+'[4]توزيع طاقة فرات الاوسط'!F30+'[4]نقل كهرباء الجنوب'!F30+'[4]نقل كهرباء فرات الاعلى'!F30+'[4]نقل المنطقى الوسطى'!F30+'[4]نقل كهرباء الفرات الاوسط'!F30+'[4]توزيع كهرباء الرصافة'!F30+'[4]توزيع كهرباء الكرخ'!F30+'[4]توزيع الجنوب'!F30+'[4]التشغيل والتحكم'!F30+[4]الصدر!F30</f>
        <v>710143050</v>
      </c>
    </row>
    <row r="30" spans="1:6" ht="24.75">
      <c r="A30" s="68">
        <v>2000</v>
      </c>
      <c r="B30" s="69" t="s">
        <v>219</v>
      </c>
      <c r="C30" s="67">
        <f>'[4]انتاج طاقة المنطقة الوسطى'!C31+'[4]انتاج فرات أوسط'!C31+'[4]مشاريع انتاج الناصيرية'!C31+'[4]توزيع طاقة فرات الاوسط'!C31+'[4]نقل كهرباء الجنوب'!C31+'[4]نقل كهرباء فرات الاعلى'!C31+'[4]نقل المنطقى الوسطى'!C31+'[4]نقل كهرباء الفرات الاوسط'!C31+'[4]توزيع كهرباء الرصافة'!C31+'[4]توزيع كهرباء الكرخ'!C31+'[4]توزيع الجنوب'!C31+'[4]التشغيل والتحكم'!C31+[4]الصدر!C31</f>
        <v>13194322108</v>
      </c>
      <c r="D30" s="68">
        <v>3800</v>
      </c>
      <c r="E30" s="69" t="s">
        <v>220</v>
      </c>
      <c r="F30" s="67">
        <f>'[4]انتاج طاقة المنطقة الوسطى'!F31+'[4]انتاج فرات أوسط'!F31+'[4]مشاريع انتاج الناصيرية'!F31+'[4]توزيع طاقة فرات الاوسط'!F31+'[4]نقل كهرباء الجنوب'!F31+'[4]نقل كهرباء فرات الاعلى'!F31+'[4]نقل المنطقى الوسطى'!F31+'[4]نقل كهرباء الفرات الاوسط'!F31+'[4]توزيع كهرباء الرصافة'!F31+'[4]توزيع كهرباء الكرخ'!F31+'[4]توزيع الجنوب'!F31+'[4]التشغيل والتحكم'!F31+[4]الصدر!F31</f>
        <v>740239298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F31"/>
    </sheetView>
  </sheetViews>
  <sheetFormatPr defaultRowHeight="15"/>
  <sheetData>
    <row r="1" spans="1:6" ht="27.75">
      <c r="A1" s="41" t="s">
        <v>221</v>
      </c>
      <c r="B1" s="41"/>
      <c r="C1" s="41"/>
      <c r="D1" s="41"/>
      <c r="E1" s="41"/>
      <c r="F1" s="41"/>
    </row>
    <row r="2" spans="1:6" ht="27.75">
      <c r="A2" s="70" t="s">
        <v>222</v>
      </c>
      <c r="B2" s="70"/>
      <c r="C2" s="70"/>
      <c r="D2" s="70"/>
      <c r="E2" s="70"/>
      <c r="F2" s="70"/>
    </row>
    <row r="3" spans="1:6" ht="25.5" thickBot="1">
      <c r="A3" s="71"/>
      <c r="B3" s="71"/>
      <c r="C3" s="71"/>
      <c r="D3" s="71"/>
      <c r="E3" s="71"/>
      <c r="F3" s="60" t="s">
        <v>223</v>
      </c>
    </row>
    <row r="4" spans="1:6" ht="25.5" thickBot="1">
      <c r="A4" s="72" t="s">
        <v>58</v>
      </c>
      <c r="B4" s="73" t="s">
        <v>224</v>
      </c>
      <c r="C4" s="74" t="s">
        <v>177</v>
      </c>
      <c r="D4" s="72" t="s">
        <v>58</v>
      </c>
      <c r="E4" s="75" t="s">
        <v>225</v>
      </c>
      <c r="F4" s="74" t="s">
        <v>103</v>
      </c>
    </row>
    <row r="5" spans="1:6" ht="24.75">
      <c r="A5" s="76">
        <v>100</v>
      </c>
      <c r="B5" s="77" t="s">
        <v>104</v>
      </c>
      <c r="C5" s="67">
        <f>[5]نشاط1!C5+[5]نشاط2!C5+[5]نشاط3!C5+'[5]نشاط 4'!C5+[5]نشاط5!C5+[5]نشاط6!C5</f>
        <v>84844534.5</v>
      </c>
      <c r="D5" s="76">
        <v>2100</v>
      </c>
      <c r="E5" s="77" t="s">
        <v>184</v>
      </c>
      <c r="F5" s="67">
        <f>[5]نشاط1!F5+[5]نشاط2!F5+[5]نشاط3!F5+'[5]نشاط 4'!F5+[5]نشاط5!F5+[5]نشاط6!F5</f>
        <v>1552474948.5</v>
      </c>
    </row>
    <row r="6" spans="1:6" ht="24.75">
      <c r="A6" s="78">
        <v>200</v>
      </c>
      <c r="B6" s="79" t="s">
        <v>106</v>
      </c>
      <c r="C6" s="67">
        <f>[5]نشاط1!C6+[5]نشاط2!C6+[5]نشاط3!C6+'[5]نشاط 4'!C6+[5]نشاط5!C6+[5]نشاط6!C6</f>
        <v>-239496655.5</v>
      </c>
      <c r="D6" s="78">
        <v>2200</v>
      </c>
      <c r="E6" s="79" t="s">
        <v>185</v>
      </c>
      <c r="F6" s="67">
        <f>[5]نشاط1!F6+[5]نشاط2!F6+[5]نشاط3!F6+'[5]نشاط 4'!F6+[5]نشاط5!F6+[5]نشاط6!F6</f>
        <v>572541737</v>
      </c>
    </row>
    <row r="7" spans="1:6" ht="24.75">
      <c r="A7" s="78">
        <v>300</v>
      </c>
      <c r="B7" s="79" t="s">
        <v>108</v>
      </c>
      <c r="C7" s="67">
        <f>[5]نشاط1!C7+[5]نشاط2!C7+[5]نشاط3!C7+'[5]نشاط 4'!C7+[5]نشاط5!C7+[5]نشاط6!C7</f>
        <v>15572077.5</v>
      </c>
      <c r="D7" s="78">
        <v>2300</v>
      </c>
      <c r="E7" s="79" t="s">
        <v>107</v>
      </c>
      <c r="F7" s="67">
        <f>[5]نشاط1!F7+[5]نشاط2!F7+[5]نشاط3!F7+'[5]نشاط 4'!F7+[5]نشاط5!F7+[5]نشاط6!F7</f>
        <v>1437560494.5</v>
      </c>
    </row>
    <row r="8" spans="1:6" ht="24.75">
      <c r="A8" s="78">
        <v>400</v>
      </c>
      <c r="B8" s="79" t="s">
        <v>110</v>
      </c>
      <c r="C8" s="67">
        <f>[5]نشاط1!C8+[5]نشاط2!C8+[5]نشاط3!C8+'[5]نشاط 4'!C8+[5]نشاط5!C8+[5]نشاط6!C8</f>
        <v>-139080043.5</v>
      </c>
      <c r="D8" s="78">
        <v>2310</v>
      </c>
      <c r="E8" s="79" t="s">
        <v>186</v>
      </c>
      <c r="F8" s="67">
        <f>[5]نشاط1!F8+[5]نشاط2!F8+[5]نشاط3!F8+'[5]نشاط 4'!F8+[5]نشاط5!F8+[5]نشاط6!F8</f>
        <v>315869084.5</v>
      </c>
    </row>
    <row r="9" spans="1:6" ht="24.75">
      <c r="A9" s="78">
        <v>500</v>
      </c>
      <c r="B9" s="79" t="s">
        <v>66</v>
      </c>
      <c r="C9" s="67">
        <f>[5]نشاط1!C9+[5]نشاط2!C9+[5]نشاط3!C9+'[5]نشاط 4'!C9+[5]نشاط5!C9+[5]نشاط6!C9</f>
        <v>2393817</v>
      </c>
      <c r="D9" s="78">
        <v>2320</v>
      </c>
      <c r="E9" s="79" t="s">
        <v>187</v>
      </c>
      <c r="F9" s="67">
        <f>[5]نشاط1!F9+[5]نشاط2!F9+[5]نشاط3!F9+'[5]نشاط 4'!F9+[5]نشاط5!F9+[5]نشاط6!F9</f>
        <v>1121691410</v>
      </c>
    </row>
    <row r="10" spans="1:6" ht="24.75">
      <c r="A10" s="78">
        <v>600</v>
      </c>
      <c r="B10" s="79" t="s">
        <v>64</v>
      </c>
      <c r="C10" s="67">
        <f>[5]نشاط1!C10+[5]نشاط2!C10+[5]نشاط3!C10+'[5]نشاط 4'!C10+[5]نشاط5!C10+[5]نشاط6!C10</f>
        <v>2301609795</v>
      </c>
      <c r="D10" s="78">
        <v>2400</v>
      </c>
      <c r="E10" s="79" t="s">
        <v>188</v>
      </c>
      <c r="F10" s="67">
        <f>[5]نشاط1!F10+[5]نشاط2!F10+[5]نشاط3!F10+'[5]نشاط 4'!F10+[5]نشاط5!F10+[5]نشاط6!F10</f>
        <v>2295251210.5</v>
      </c>
    </row>
    <row r="11" spans="1:6" ht="24.75">
      <c r="A11" s="78">
        <v>700</v>
      </c>
      <c r="B11" s="79" t="s">
        <v>189</v>
      </c>
      <c r="C11" s="67">
        <f>[5]نشاط1!C11+[5]نشاط2!C11+[5]نشاط3!C11+'[5]نشاط 4'!C11+[5]نشاط5!C11+[5]نشاط6!C11</f>
        <v>2164923568.5</v>
      </c>
      <c r="D11" s="78">
        <v>2500</v>
      </c>
      <c r="E11" s="79" t="s">
        <v>190</v>
      </c>
      <c r="F11" s="67">
        <f>[5]نشاط1!F11+[5]نشاط2!F11+[5]نشاط3!F11+'[5]نشاط 4'!F11+[5]نشاط5!F11+[5]نشاط6!F11</f>
        <v>581660226</v>
      </c>
    </row>
    <row r="12" spans="1:6" ht="24.75">
      <c r="A12" s="78">
        <v>800</v>
      </c>
      <c r="B12" s="79" t="s">
        <v>191</v>
      </c>
      <c r="C12" s="67">
        <f>[5]نشاط1!C12+[5]نشاط2!C12+[5]نشاط3!C12+'[5]نشاط 4'!C12+[5]نشاط5!C12+[5]نشاط6!C12</f>
        <v>4667029486</v>
      </c>
      <c r="D12" s="78">
        <v>2600</v>
      </c>
      <c r="E12" s="79" t="s">
        <v>68</v>
      </c>
      <c r="F12" s="67">
        <f>[5]نشاط1!F12+[5]نشاط2!F12+[5]نشاط3!F12+'[5]نشاط 4'!F12+[5]نشاط5!F12+[5]نشاط6!F12</f>
        <v>157908017</v>
      </c>
    </row>
    <row r="13" spans="1:6" ht="24.75">
      <c r="A13" s="78">
        <v>900</v>
      </c>
      <c r="B13" s="79" t="s">
        <v>192</v>
      </c>
      <c r="C13" s="67">
        <f>[5]نشاط1!C13+[5]نشاط2!C13+[5]نشاط3!C13+'[5]نشاط 4'!C13+[5]نشاط5!C13+[5]نشاط6!C13</f>
        <v>6831953054.5</v>
      </c>
      <c r="D13" s="78">
        <v>2700</v>
      </c>
      <c r="E13" s="79" t="s">
        <v>118</v>
      </c>
      <c r="F13" s="67">
        <f>[5]نشاط1!F13+[5]نشاط2!F13+[5]نشاط3!F13+'[5]نشاط 4'!F13+[5]نشاط5!F13+[5]نشاط6!F13</f>
        <v>3034819453.5</v>
      </c>
    </row>
    <row r="14" spans="1:6" ht="24.75">
      <c r="A14" s="78">
        <v>1000</v>
      </c>
      <c r="B14" s="79" t="s">
        <v>121</v>
      </c>
      <c r="C14" s="67">
        <f>[5]نشاط1!C14+[5]نشاط2!C14+[5]نشاط3!C14+'[5]نشاط 4'!C14+[5]نشاط5!C14+[5]نشاط6!C14</f>
        <v>1563981754.5</v>
      </c>
      <c r="D14" s="78">
        <v>2800</v>
      </c>
      <c r="E14" s="79" t="s">
        <v>193</v>
      </c>
      <c r="F14" s="67">
        <f>[5]نشاط1!F14+[5]نشاط2!F14+[5]نشاط3!F14+'[5]نشاط 4'!F14+[5]نشاط5!F14+[5]نشاط6!F14</f>
        <v>1422425429.5</v>
      </c>
    </row>
    <row r="15" spans="1:6" ht="24.75">
      <c r="A15" s="78">
        <v>1010</v>
      </c>
      <c r="B15" s="79" t="s">
        <v>194</v>
      </c>
      <c r="C15" s="67">
        <f>[5]نشاط1!C15+[5]نشاط2!C15+[5]نشاط3!C15+'[5]نشاط 4'!C15+[5]نشاط5!C15+[5]نشاط6!C15</f>
        <v>161501205</v>
      </c>
      <c r="D15" s="78">
        <v>2900</v>
      </c>
      <c r="E15" s="79" t="s">
        <v>122</v>
      </c>
      <c r="F15" s="67">
        <f>[5]نشاط1!F15+[5]نشاط2!F15+[5]نشاط3!F15+'[5]نشاط 4'!F15+[5]نشاط5!F15+[5]نشاط6!F15</f>
        <v>1612394024</v>
      </c>
    </row>
    <row r="16" spans="1:6" ht="24.75">
      <c r="A16" s="78">
        <v>1100</v>
      </c>
      <c r="B16" s="79" t="s">
        <v>96</v>
      </c>
      <c r="C16" s="67">
        <f>[5]نشاط1!C16+[5]نشاط2!C16+[5]نشاط3!C16+'[5]نشاط 4'!C16+[5]نشاط5!C16+[5]نشاط6!C16</f>
        <v>453185882.5</v>
      </c>
      <c r="D16" s="78">
        <v>3000</v>
      </c>
      <c r="E16" s="79" t="s">
        <v>195</v>
      </c>
      <c r="F16" s="67">
        <f>[5]نشاط1!F16+[5]نشاط2!F16+[5]نشاط3!F16+'[5]نشاط 4'!F16+[5]نشاط5!F16+[5]نشاط6!F16</f>
        <v>1151475</v>
      </c>
    </row>
    <row r="17" spans="1:6" ht="24.75">
      <c r="A17" s="78">
        <v>1200</v>
      </c>
      <c r="B17" s="79" t="s">
        <v>196</v>
      </c>
      <c r="C17" s="67">
        <f>[5]نشاط1!C17+[5]نشاط2!C17+[5]نشاط3!C17+'[5]نشاط 4'!C17+[5]نشاط5!C17+[5]نشاط6!C17</f>
        <v>1272297077</v>
      </c>
      <c r="D17" s="78">
        <v>3100</v>
      </c>
      <c r="E17" s="79" t="s">
        <v>71</v>
      </c>
      <c r="F17" s="67">
        <f>[5]نشاط1!F17+[5]نشاط2!F17+[5]نشاط3!F17+'[5]نشاط 4'!F17+[5]نشاط5!F17+[5]نشاط6!F17</f>
        <v>19308</v>
      </c>
    </row>
    <row r="18" spans="1:6" ht="24.75">
      <c r="A18" s="78">
        <v>1300</v>
      </c>
      <c r="B18" s="79" t="s">
        <v>197</v>
      </c>
      <c r="C18" s="67">
        <f>[5]نشاط1!C18+[5]نشاط2!C18+[5]نشاط3!C18+'[5]نشاط 4'!C18+[5]نشاط5!C18+[5]نشاط6!C18</f>
        <v>1473938841.5</v>
      </c>
      <c r="D18" s="78">
        <v>3200</v>
      </c>
      <c r="E18" s="79" t="s">
        <v>198</v>
      </c>
      <c r="F18" s="67">
        <f>[5]نشاط1!F18+[5]نشاط2!F18+[5]نشاط3!F18+'[5]نشاط 4'!F18+[5]نشاط5!F18+[5]نشاط6!F18</f>
        <v>1611261857</v>
      </c>
    </row>
    <row r="19" spans="1:6" ht="24.75">
      <c r="A19" s="78">
        <v>1310</v>
      </c>
      <c r="B19" s="79" t="s">
        <v>199</v>
      </c>
      <c r="C19" s="67">
        <f>[5]نشاط1!C19+[5]نشاط2!C19+[5]نشاط3!C19+'[5]نشاط 4'!C19+[5]نشاط5!C19+[5]نشاط6!C19</f>
        <v>862664349</v>
      </c>
      <c r="D19" s="78">
        <v>3300</v>
      </c>
      <c r="E19" s="79" t="s">
        <v>95</v>
      </c>
      <c r="F19" s="67">
        <f>[5]نشاط1!F19+[5]نشاط2!F19+[5]نشاط3!F19+'[5]نشاط 4'!F19+[5]نشاط5!F19+[5]نشاط6!F19</f>
        <v>120114127</v>
      </c>
    </row>
    <row r="20" spans="1:6" ht="24.75">
      <c r="A20" s="78">
        <v>1320</v>
      </c>
      <c r="B20" s="79" t="s">
        <v>200</v>
      </c>
      <c r="C20" s="67">
        <f>[5]نشاط1!C20+[5]نشاط2!C20+[5]نشاط3!C20+'[5]نشاط 4'!C20+[5]نشاط5!C20+[5]نشاط6!C20</f>
        <v>95877658.5</v>
      </c>
      <c r="D20" s="78">
        <v>3400</v>
      </c>
      <c r="E20" s="79" t="s">
        <v>201</v>
      </c>
      <c r="F20" s="67">
        <f>[5]نشاط1!F20+[5]نشاط2!F20+[5]نشاط3!F20+'[5]نشاط 4'!F20+[5]نشاط5!F20+[5]نشاط6!F20</f>
        <v>1491147730</v>
      </c>
    </row>
    <row r="21" spans="1:6" ht="24.75">
      <c r="A21" s="78">
        <v>1330</v>
      </c>
      <c r="B21" s="79" t="s">
        <v>202</v>
      </c>
      <c r="C21" s="67">
        <f>[5]نشاط1!C21+[5]نشاط2!C21+[5]نشاط3!C21+'[5]نشاط 4'!C21+[5]نشاط5!C21+[5]نشاط6!C21</f>
        <v>233490216</v>
      </c>
      <c r="D21" s="78">
        <v>3500</v>
      </c>
      <c r="E21" s="79" t="s">
        <v>76</v>
      </c>
      <c r="F21" s="67">
        <f>[5]نشاط1!F21+[5]نشاط2!F21+[5]نشاط3!F21+'[5]نشاط 4'!F21+[5]نشاط5!F21+[5]نشاط6!F21</f>
        <v>31015644.5</v>
      </c>
    </row>
    <row r="22" spans="1:6" ht="24.75">
      <c r="A22" s="78">
        <v>1340</v>
      </c>
      <c r="B22" s="79" t="s">
        <v>203</v>
      </c>
      <c r="C22" s="67">
        <f>[5]نشاط1!C22+[5]نشاط2!C22+[5]نشاط3!C22+'[5]نشاط 4'!C22+[5]نشاط5!C22+[5]نشاط6!C22</f>
        <v>9082622</v>
      </c>
      <c r="D22" s="78">
        <v>3600</v>
      </c>
      <c r="E22" s="79" t="s">
        <v>204</v>
      </c>
      <c r="F22" s="67">
        <f>[5]نشاط1!F22+[5]نشاط2!F22+[5]نشاط3!F22+'[5]نشاط 4'!F22+[5]نشاط5!F22+[5]نشاط6!F22</f>
        <v>1310823081.5</v>
      </c>
    </row>
    <row r="23" spans="1:6" ht="24.75">
      <c r="A23" s="78">
        <v>1350</v>
      </c>
      <c r="B23" s="79" t="s">
        <v>205</v>
      </c>
      <c r="C23" s="67">
        <f>[5]نشاط1!C23+[5]نشاط2!C23+[5]نشاط3!C23+'[5]نشاط 4'!C23+[5]نشاط5!C23+[5]نشاط6!C23</f>
        <v>38979523</v>
      </c>
      <c r="D23" s="78">
        <v>3620</v>
      </c>
      <c r="E23" s="79" t="s">
        <v>206</v>
      </c>
      <c r="F23" s="67">
        <f>[5]نشاط1!F23+[5]نشاط2!F23+[5]نشاط3!F23+'[5]نشاط 4'!F23+[5]نشاط5!F23+[5]نشاط6!F23</f>
        <v>-235782479</v>
      </c>
    </row>
    <row r="24" spans="1:6" ht="24.75">
      <c r="A24" s="78">
        <v>1360</v>
      </c>
      <c r="B24" s="79" t="s">
        <v>207</v>
      </c>
      <c r="C24" s="67">
        <f>[5]نشاط1!C24+[5]نشاط2!C24+[5]نشاط3!C24+'[5]نشاط 4'!C24+[5]نشاط5!C24+[5]نشاط6!C24</f>
        <v>233844473</v>
      </c>
      <c r="D24" s="78">
        <v>3621</v>
      </c>
      <c r="E24" s="79" t="s">
        <v>106</v>
      </c>
      <c r="F24" s="67">
        <f>[5]نشاط1!F24+[5]نشاط2!F24+[5]نشاط3!F24+'[5]نشاط 4'!F24+[5]نشاط5!F24+[5]نشاط6!F24</f>
        <v>-355919120</v>
      </c>
    </row>
    <row r="25" spans="1:6" ht="24.75">
      <c r="A25" s="78">
        <v>1400</v>
      </c>
      <c r="B25" s="79" t="s">
        <v>208</v>
      </c>
      <c r="C25" s="67">
        <f>[5]نشاط1!C25+[5]نشاط2!C25+[5]نشاط3!C25+'[5]نشاط 4'!C25+[5]نشاط5!C25+[5]نشاط6!C25</f>
        <v>2080320785</v>
      </c>
      <c r="D25" s="78">
        <v>3622</v>
      </c>
      <c r="E25" s="79" t="s">
        <v>209</v>
      </c>
      <c r="F25" s="67">
        <f>[5]نشاط1!F25+[5]نشاط2!F25+[5]نشاط3!F25+'[5]نشاط 4'!F25+[5]نشاط5!F25+[5]نشاط6!F25</f>
        <v>53513954</v>
      </c>
    </row>
    <row r="26" spans="1:6" ht="24.75">
      <c r="A26" s="78">
        <v>1500</v>
      </c>
      <c r="B26" s="79" t="s">
        <v>210</v>
      </c>
      <c r="C26" s="67">
        <f>[5]نشاط1!C26+[5]نشاط2!C26+[5]نشاط3!C26+'[5]نشاط 4'!C26+[5]نشاط5!C26+[5]نشاط6!C26</f>
        <v>1006353100</v>
      </c>
      <c r="D26" s="78">
        <v>3623</v>
      </c>
      <c r="E26" s="79" t="s">
        <v>211</v>
      </c>
      <c r="F26" s="67">
        <f>[5]نشاط1!F26+[5]نشاط2!F26+[5]نشاط3!F26+'[5]نشاط 4'!F26+[5]نشاط5!F26+[5]نشاط6!F26</f>
        <v>66622687</v>
      </c>
    </row>
    <row r="27" spans="1:6" ht="24.75">
      <c r="A27" s="78">
        <v>1600</v>
      </c>
      <c r="B27" s="79" t="s">
        <v>167</v>
      </c>
      <c r="C27" s="67">
        <f>[5]نشاط1!C27+[5]نشاط2!C27+[5]نشاط3!C27+'[5]نشاط 4'!C27+[5]نشاط5!C27+[5]نشاط6!C27</f>
        <v>4560612726.5</v>
      </c>
      <c r="D27" s="78">
        <v>3630</v>
      </c>
      <c r="E27" s="79" t="s">
        <v>212</v>
      </c>
      <c r="F27" s="67">
        <f>[5]نشاط1!F27+[5]نشاط2!F27+[5]نشاط3!F27+'[5]نشاط 4'!F27+[5]نشاط5!F27+[5]نشاط6!F27</f>
        <v>1549414843</v>
      </c>
    </row>
    <row r="28" spans="1:6" ht="24.75">
      <c r="A28" s="78">
        <v>1700</v>
      </c>
      <c r="B28" s="79" t="s">
        <v>213</v>
      </c>
      <c r="C28" s="67">
        <f>[5]نشاط1!C28+[5]نشاط2!C28+[5]نشاط3!C28+'[5]نشاط 4'!C28+[5]نشاط5!C28+[5]نشاط6!C28</f>
        <v>-106416759.5</v>
      </c>
      <c r="D28" s="78">
        <v>3640</v>
      </c>
      <c r="E28" s="79" t="s">
        <v>214</v>
      </c>
      <c r="F28" s="67">
        <f>[5]نشاط1!F28+[5]نشاط2!F28+[5]نشاط3!F28+'[5]نشاط 4'!F28+[5]نشاط5!F28+[5]نشاط6!F28</f>
        <v>-353175</v>
      </c>
    </row>
    <row r="29" spans="1:6" ht="24.75">
      <c r="A29" s="78">
        <v>1800</v>
      </c>
      <c r="B29" s="79" t="s">
        <v>215</v>
      </c>
      <c r="C29" s="67">
        <f>[5]نشاط1!C29+[5]نشاط2!C29+[5]نشاط3!C29+'[5]نشاط 4'!C29+[5]نشاط5!C29+[5]نشاط6!C29</f>
        <v>13798622</v>
      </c>
      <c r="D29" s="78">
        <v>3650</v>
      </c>
      <c r="E29" s="79" t="s">
        <v>216</v>
      </c>
      <c r="F29" s="67">
        <f>[5]نشاط1!F29+[5]نشاط2!F29+[5]نشاط3!F29+'[5]نشاط 4'!F29+[5]نشاط5!F29+[5]نشاط6!F29</f>
        <v>-2456107</v>
      </c>
    </row>
    <row r="30" spans="1:6" ht="24.75">
      <c r="A30" s="78">
        <v>1900</v>
      </c>
      <c r="B30" s="79" t="s">
        <v>217</v>
      </c>
      <c r="C30" s="67">
        <f>[5]نشاط1!C30+[5]نشاط2!C30+[5]نشاط3!C30+'[5]نشاط 4'!C30+[5]نشاط5!C30+[5]نشاط6!C30</f>
        <v>1179678939.5</v>
      </c>
      <c r="D30" s="78">
        <v>3700</v>
      </c>
      <c r="E30" s="79" t="s">
        <v>218</v>
      </c>
      <c r="F30" s="67">
        <f>[5]نشاط1!F30+[5]نشاط2!F30+[5]نشاط3!F30+'[5]نشاط 4'!F30+[5]نشاط5!F30+[5]نشاط6!F30</f>
        <v>1616037530</v>
      </c>
    </row>
    <row r="31" spans="1:6" ht="24.75">
      <c r="A31" s="78">
        <v>2000</v>
      </c>
      <c r="B31" s="69" t="s">
        <v>219</v>
      </c>
      <c r="C31" s="67">
        <f>[5]نشاط1!C31+[5]نشاط2!C31+[5]نشاط3!C31+'[5]نشاط 4'!C31+[5]نشاط5!C31+[5]نشاط6!C31</f>
        <v>5846708425.5</v>
      </c>
      <c r="D31" s="78">
        <v>3800</v>
      </c>
      <c r="E31" s="79" t="s">
        <v>220</v>
      </c>
      <c r="F31" s="67">
        <f>[5]نشاط1!F31+[5]نشاط2!F31+[5]نشاط3!F31+'[5]نشاط 4'!F31+[5]نشاط5!F31+[5]نشاط6!F31</f>
        <v>-124889800</v>
      </c>
    </row>
  </sheetData>
  <mergeCells count="3">
    <mergeCell ref="A1:F1"/>
    <mergeCell ref="A2:F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مصارف عام</vt:lpstr>
      <vt:lpstr>مصارف خاص</vt:lpstr>
      <vt:lpstr>تأمين عام</vt:lpstr>
      <vt:lpstr>تأمين خاص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2018-02-28T08:52:46Z</dcterms:modified>
</cp:coreProperties>
</file>